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/>
  <mc:AlternateContent xmlns:mc="http://schemas.openxmlformats.org/markup-compatibility/2006">
    <mc:Choice Requires="x15">
      <x15ac:absPath xmlns:x15ac="http://schemas.microsoft.com/office/spreadsheetml/2010/11/ac" url="I:\Documents\Projekty\Elektro plus_Patočka\Brno Slonanske nam_gymnazium\podklady pro soutez\oprava a doplnení\"/>
    </mc:Choice>
  </mc:AlternateContent>
  <xr:revisionPtr revIDLastSave="0" documentId="13_ncr:1_{2AC4F3F3-237B-4484-8FB8-97760334D425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Přehled" sheetId="10" r:id="rId1"/>
    <sheet name="1PP" sheetId="1" r:id="rId2"/>
    <sheet name="1NP" sheetId="3" r:id="rId3"/>
    <sheet name="2NP" sheetId="7" r:id="rId4"/>
    <sheet name="3NP" sheetId="8" r:id="rId5"/>
    <sheet name="4NP" sheetId="9" r:id="rId6"/>
  </sheets>
  <definedNames>
    <definedName name="_xlnm._FilterDatabase" localSheetId="2" hidden="1">'1NP'!$B$5:$H$26</definedName>
    <definedName name="_xlnm._FilterDatabase" localSheetId="3" hidden="1">'2NP'!$B$5:$I$39</definedName>
    <definedName name="_xlnm._FilterDatabase" localSheetId="4" hidden="1">'3NP'!$B$5:$H$30</definedName>
    <definedName name="_xlnm._FilterDatabase" localSheetId="5" hidden="1">'4NP'!$B$5:$H$18</definedName>
    <definedName name="_xlnm.Print_Area" localSheetId="2">'1NP'!$A$1:$H$24</definedName>
    <definedName name="_xlnm.Print_Area" localSheetId="1">'1PP'!$A$1:$H$8</definedName>
    <definedName name="_xlnm.Print_Area" localSheetId="3">'2NP'!$A$1:$I$37</definedName>
    <definedName name="_xlnm.Print_Area" localSheetId="4">'3NP'!$A$1:$H$30</definedName>
    <definedName name="_xlnm.Print_Area" localSheetId="5">'4NP'!$A$1:$H$20</definedName>
    <definedName name="_xlnm.Print_Area" localSheetId="0">Přehled!$A$1:$K$30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5" i="8" l="1"/>
  <c r="H29" i="7"/>
  <c r="H24" i="7"/>
  <c r="H22" i="8"/>
  <c r="F25" i="10"/>
  <c r="F24" i="3" l="1"/>
  <c r="C21" i="10" l="1"/>
  <c r="F20" i="9" l="1"/>
  <c r="F37" i="7"/>
  <c r="H19" i="9"/>
  <c r="H36" i="7"/>
  <c r="H35" i="7"/>
  <c r="H23" i="3"/>
  <c r="H18" i="7" l="1"/>
  <c r="H12" i="3"/>
  <c r="F30" i="8" l="1"/>
  <c r="C23" i="10" s="1"/>
  <c r="H6" i="9" l="1"/>
  <c r="H7" i="9"/>
  <c r="H8" i="9"/>
  <c r="H9" i="9"/>
  <c r="H10" i="9"/>
  <c r="H11" i="9"/>
  <c r="H12" i="9"/>
  <c r="H13" i="9"/>
  <c r="H14" i="9"/>
  <c r="H15" i="9"/>
  <c r="H16" i="9"/>
  <c r="H17" i="9"/>
  <c r="H18" i="9"/>
  <c r="H6" i="8"/>
  <c r="H7" i="8"/>
  <c r="H8" i="8"/>
  <c r="H9" i="8"/>
  <c r="H10" i="8"/>
  <c r="H11" i="8"/>
  <c r="H12" i="8"/>
  <c r="H13" i="8"/>
  <c r="H14" i="8"/>
  <c r="H16" i="8"/>
  <c r="H17" i="8"/>
  <c r="H18" i="8"/>
  <c r="H19" i="8"/>
  <c r="H20" i="8"/>
  <c r="H21" i="8"/>
  <c r="H23" i="8"/>
  <c r="H24" i="8"/>
  <c r="H25" i="8"/>
  <c r="H26" i="8"/>
  <c r="H27" i="8"/>
  <c r="H28" i="8"/>
  <c r="H29" i="8"/>
  <c r="H22" i="7"/>
  <c r="H23" i="7"/>
  <c r="H25" i="7"/>
  <c r="H26" i="7"/>
  <c r="H27" i="7"/>
  <c r="H28" i="7"/>
  <c r="H30" i="7"/>
  <c r="H31" i="7"/>
  <c r="H13" i="7"/>
  <c r="H14" i="7"/>
  <c r="H15" i="7"/>
  <c r="H16" i="7"/>
  <c r="H17" i="7"/>
  <c r="H19" i="7"/>
  <c r="H20" i="7"/>
  <c r="H6" i="7"/>
  <c r="H7" i="7"/>
  <c r="H8" i="7"/>
  <c r="H9" i="7"/>
  <c r="H10" i="7"/>
  <c r="H11" i="7"/>
  <c r="H33" i="7"/>
  <c r="H34" i="7"/>
  <c r="H32" i="7"/>
  <c r="H21" i="7"/>
  <c r="H12" i="7"/>
  <c r="H6" i="3"/>
  <c r="H7" i="3"/>
  <c r="H8" i="3"/>
  <c r="H9" i="3"/>
  <c r="H10" i="3"/>
  <c r="H11" i="3"/>
  <c r="H13" i="3"/>
  <c r="H14" i="3"/>
  <c r="H15" i="3"/>
  <c r="H16" i="3"/>
  <c r="H17" i="3"/>
  <c r="H18" i="3"/>
  <c r="H19" i="3"/>
  <c r="H20" i="3"/>
  <c r="H21" i="3"/>
  <c r="H22" i="3"/>
  <c r="H6" i="1"/>
  <c r="H30" i="8" l="1"/>
  <c r="D23" i="10" s="1"/>
  <c r="H20" i="9"/>
  <c r="D24" i="10" s="1"/>
  <c r="H24" i="3"/>
  <c r="D21" i="10" s="1"/>
  <c r="H37" i="7"/>
  <c r="D22" i="10" s="1"/>
  <c r="C20" i="9"/>
  <c r="C30" i="8"/>
  <c r="C37" i="7"/>
  <c r="F24" i="10" l="1"/>
  <c r="F23" i="10"/>
  <c r="E30" i="10"/>
  <c r="F29" i="10"/>
  <c r="F26" i="10"/>
  <c r="F21" i="10"/>
  <c r="F22" i="10"/>
  <c r="C24" i="10"/>
  <c r="C22" i="10"/>
  <c r="C30" i="10" s="1"/>
  <c r="C24" i="3" l="1"/>
  <c r="F8" i="1" l="1"/>
  <c r="C8" i="1"/>
  <c r="H8" i="1"/>
  <c r="D20" i="10" s="1"/>
  <c r="F20" i="10" l="1"/>
  <c r="F28" i="10"/>
  <c r="C20" i="10"/>
  <c r="D30" i="10" l="1"/>
  <c r="F27" i="10"/>
  <c r="F30" i="10" s="1"/>
</calcChain>
</file>

<file path=xl/sharedStrings.xml><?xml version="1.0" encoding="utf-8"?>
<sst xmlns="http://schemas.openxmlformats.org/spreadsheetml/2006/main" count="314" uniqueCount="116">
  <si>
    <t>Název pracoviště</t>
  </si>
  <si>
    <t>Původní počet svítidel (ks)</t>
  </si>
  <si>
    <t>Nové LED svítidlo</t>
  </si>
  <si>
    <t>Poznámka</t>
  </si>
  <si>
    <t>Cena za ks (bez DPH)</t>
  </si>
  <si>
    <t>Cena celkem (bez DPH)</t>
  </si>
  <si>
    <t>Celkem</t>
  </si>
  <si>
    <t>Gymnázium Slovanské náměstí - Brno</t>
  </si>
  <si>
    <t>Svítidla - 1PP</t>
  </si>
  <si>
    <t>1.46 Učebna</t>
  </si>
  <si>
    <t>1.47 Učebna</t>
  </si>
  <si>
    <t>1.48 Učebna</t>
  </si>
  <si>
    <t>1.02 Šatna</t>
  </si>
  <si>
    <t>1.06 Jídelna</t>
  </si>
  <si>
    <t>1.07, 1.08 Kuchyně, výdej</t>
  </si>
  <si>
    <t>1.09 Aula</t>
  </si>
  <si>
    <t>1.18 Německá knihovna</t>
  </si>
  <si>
    <t>1.20 Sklad</t>
  </si>
  <si>
    <t>1.35 Posilovna</t>
  </si>
  <si>
    <t>1.22 Kabinet TV</t>
  </si>
  <si>
    <t>2.02 Učebna</t>
  </si>
  <si>
    <t>2.03 Učebna</t>
  </si>
  <si>
    <t>2.04 Učebna</t>
  </si>
  <si>
    <t>2.05 Učebna</t>
  </si>
  <si>
    <t>Celý prostor 1PP</t>
  </si>
  <si>
    <t>2.09 Sborovna</t>
  </si>
  <si>
    <t>2.10 Archiv</t>
  </si>
  <si>
    <t>2.11 Místnost pro CK</t>
  </si>
  <si>
    <t>2.12 Kabinet 6</t>
  </si>
  <si>
    <t>2.13 Chodba - kancelář ředitele</t>
  </si>
  <si>
    <t>2.14 Kancelář ředitele</t>
  </si>
  <si>
    <t>2.15 Ředitelna</t>
  </si>
  <si>
    <t>2.16 Kancelář zástupce ředitele</t>
  </si>
  <si>
    <t>2.17 Kabinet 111</t>
  </si>
  <si>
    <t>2.18 Chemie</t>
  </si>
  <si>
    <t>2.19 Kabinet 5</t>
  </si>
  <si>
    <t>2.20 Kabinet 4</t>
  </si>
  <si>
    <t>2.35 Laboratoř (2.34 zázemí)</t>
  </si>
  <si>
    <t>2.21 Biologie</t>
  </si>
  <si>
    <t>2.31 Kabinet biologie</t>
  </si>
  <si>
    <t>2.22 Laboratoř 1</t>
  </si>
  <si>
    <t>2.28 Kabinet biologie</t>
  </si>
  <si>
    <t>2.30 Kabinet biologie 2</t>
  </si>
  <si>
    <t>2.25 Sklad</t>
  </si>
  <si>
    <t>3.20 Učebna</t>
  </si>
  <si>
    <t>3.21 Učebna</t>
  </si>
  <si>
    <t>3.22 Učebna</t>
  </si>
  <si>
    <t>3.23 Učebna</t>
  </si>
  <si>
    <t>3.05 Žákovská knihovna</t>
  </si>
  <si>
    <t>3.06 Kabinet 2</t>
  </si>
  <si>
    <t>3.07 Učebna 212</t>
  </si>
  <si>
    <t>3.08 Učebna 213</t>
  </si>
  <si>
    <t>3.09 Učebna fyzika</t>
  </si>
  <si>
    <t>3.14 Laboratoř fyzika</t>
  </si>
  <si>
    <t>3.12 Kabinet</t>
  </si>
  <si>
    <t>3.13 Sklad</t>
  </si>
  <si>
    <t>3.10 Kabinet fyziky</t>
  </si>
  <si>
    <t>3.11 Kabinet 7</t>
  </si>
  <si>
    <t>4.04 Učebna</t>
  </si>
  <si>
    <t>4.05 Učebna</t>
  </si>
  <si>
    <t>4.06 Učebna</t>
  </si>
  <si>
    <t>4.07 Učebna</t>
  </si>
  <si>
    <t>4.02 Učebna informatiky</t>
  </si>
  <si>
    <t>4.03 Kabinet informatiky</t>
  </si>
  <si>
    <t>4.17 Výtvarná výchova</t>
  </si>
  <si>
    <t>4.18 Hudební výchova</t>
  </si>
  <si>
    <t>4.19 Krov</t>
  </si>
  <si>
    <t>1.24 Malá tělocvična</t>
  </si>
  <si>
    <t>1.05 Kabinet (jídelna 2)</t>
  </si>
  <si>
    <t>2.37 Učebna 208</t>
  </si>
  <si>
    <t>Svítidla - 4NP</t>
  </si>
  <si>
    <t>Svítidla - 3NP</t>
  </si>
  <si>
    <t>Svítidla - 2NP</t>
  </si>
  <si>
    <t>Svítidla - 1NP</t>
  </si>
  <si>
    <t>Patro</t>
  </si>
  <si>
    <t>1PP</t>
  </si>
  <si>
    <t>1NP</t>
  </si>
  <si>
    <t>2NP</t>
  </si>
  <si>
    <t>3NP</t>
  </si>
  <si>
    <t>4NP</t>
  </si>
  <si>
    <t>Počet nových svítidel (ks)</t>
  </si>
  <si>
    <t>Cena instalace (Kč bez DPH)</t>
  </si>
  <si>
    <t>Cena svítidel        (Kč bez DPH)</t>
  </si>
  <si>
    <t>Součet                 (Kč bez DPH)</t>
  </si>
  <si>
    <t>Investiční náklady</t>
  </si>
  <si>
    <t>Nový počet svítidel (ks)</t>
  </si>
  <si>
    <t>Doprava</t>
  </si>
  <si>
    <t>VRN</t>
  </si>
  <si>
    <t>Likvidace odpadu</t>
  </si>
  <si>
    <t>Lešení</t>
  </si>
  <si>
    <t>Typ</t>
  </si>
  <si>
    <t>C</t>
  </si>
  <si>
    <t>B</t>
  </si>
  <si>
    <t>A</t>
  </si>
  <si>
    <t>D</t>
  </si>
  <si>
    <t>Výměna osvětlení - Místnosti dle seznamů, bez chodeb, schodiště a vstupní haly</t>
  </si>
  <si>
    <t>Zhotovitel/uchazeč:</t>
  </si>
  <si>
    <t>název firmy</t>
  </si>
  <si>
    <t>sídlo</t>
  </si>
  <si>
    <t>IČO:</t>
  </si>
  <si>
    <t>DIČ:</t>
  </si>
  <si>
    <t>kontaktní osoba</t>
  </si>
  <si>
    <t>(doplní uchazeč)</t>
  </si>
  <si>
    <t>1.26 Vstupní hala</t>
  </si>
  <si>
    <t>2.24 Chodba</t>
  </si>
  <si>
    <t>2.26, 2.29 Chodba</t>
  </si>
  <si>
    <t>4.16 Chodba</t>
  </si>
  <si>
    <t>Lineární LED svítidlo 1500x152-53, CCT přepínatelná 3000K/4000K/5000K, příkon přepínatelný 53W/45W/37W/30W, 130lm/W, svorkovnice 3x5P propojeno pro průběžnou montáž, IP44, IK07,  životnost min 50000 hod., nerezové montážní příslušenství, přisazené</t>
  </si>
  <si>
    <t>Průmyslové lineární LED svítidlo 1230x100-42, 4000k, příkon přepínatelný 42W/36w/30w/24w, min. 160 lm/W, Ra≥80, svorkovnice 2x5P - propojeno pro průběžnou montáž, IP66, IK08,  životnost min 50000 hod., nerezové spony, nerezové montážní příslušenství, přisazené</t>
  </si>
  <si>
    <t>C1</t>
  </si>
  <si>
    <t>Lineární LED svítidlo 1500x152-53, CCT přepínatelná 3000K/4000K/5000K, příkon přepínatelný 53W/45W/37W/30W, min 130lm/W, svorkovnice 3x5P propojeno pro průběžnou montáž, IP44, IK07,  životnost min 50000 hod., nerezové montážní příslušenství, přisazené</t>
  </si>
  <si>
    <r>
      <t>LED panel 1195x295-40, difuzor microprisma pro UGR</t>
    </r>
    <r>
      <rPr>
        <sz val="11"/>
        <color theme="1"/>
        <rFont val="Arial"/>
        <family val="2"/>
        <charset val="238"/>
      </rPr>
      <t>≤</t>
    </r>
    <r>
      <rPr>
        <sz val="11"/>
        <color theme="1"/>
        <rFont val="Calibri"/>
        <family val="2"/>
        <charset val="238"/>
      </rPr>
      <t>19</t>
    </r>
    <r>
      <rPr>
        <sz val="11"/>
        <color theme="1"/>
        <rFont val="Calibri"/>
        <family val="2"/>
        <charset val="238"/>
        <scheme val="minor"/>
      </rPr>
      <t xml:space="preserve">, </t>
    </r>
    <r>
      <rPr>
        <sz val="11"/>
        <color theme="1"/>
        <rFont val="Calibri"/>
        <family val="2"/>
        <charset val="238"/>
      </rPr>
      <t xml:space="preserve">min. Ra≥90 </t>
    </r>
    <r>
      <rPr>
        <sz val="11"/>
        <color theme="1"/>
        <rFont val="Calibri"/>
        <family val="2"/>
        <charset val="238"/>
        <scheme val="minor"/>
      </rPr>
      <t>, 4000K, max 40W, světelný výkon min 4800 lm, měrný výkon min 120 lm/W, životnost L80B20 při 25°C min 50000 hod.,+ rám pro přisazenou montáž</t>
    </r>
  </si>
  <si>
    <t>LED reflektor asymetrický 1195x100x60-38, min. Ra≥90 , 4000K, max 38W, světelný výkon min 4100 lm, měrný výkon min 108 lm/W, životnost L80B50 při 25°C min 80000 hod., přisazený</t>
  </si>
  <si>
    <t xml:space="preserve">Měření osvětlení </t>
  </si>
  <si>
    <r>
      <t xml:space="preserve">Kruhové LED svítidlo </t>
    </r>
    <r>
      <rPr>
        <sz val="11"/>
        <color theme="1"/>
        <rFont val="Arial"/>
        <family val="2"/>
        <charset val="238"/>
      </rPr>
      <t>ᴓ</t>
    </r>
    <r>
      <rPr>
        <sz val="11"/>
        <color theme="1"/>
        <rFont val="Calibri"/>
        <family val="2"/>
        <charset val="238"/>
        <scheme val="minor"/>
      </rPr>
      <t>330x50-18, IP54, CCT přepínatelná 3000K/4000K/6000K,  životnost min 30000 hod., přisazené</t>
    </r>
  </si>
  <si>
    <t>3.04 Kabinet plus chodba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</si>
</sst>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%"/>
    <numFmt numFmtId="165" formatCode="#,##0.00\ &quot;Kč&quot;"/>
    <numFmt numFmtId="166" formatCode="#,##0\ &quot;Kč&quot;"/>
  </numFmts>
  <fonts count="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sz val="11"/>
      <color theme="1"/>
      <name val="Arial"/>
      <family val="2"/>
      <charset val="238"/>
    </font>
    <font>
      <b/>
      <sz val="18"/>
      <color theme="1"/>
      <name val="Calibri"/>
      <family val="2"/>
      <charset val="238"/>
      <scheme val="minor"/>
    </font>
    <font>
      <sz val="11"/>
      <color theme="6" tint="-0.249977111117893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76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0" borderId="0" xfId="0" applyFont="1"/>
    <xf numFmtId="0" fontId="0" fillId="0" borderId="9" xfId="0" applyBorder="1"/>
    <xf numFmtId="0" fontId="1" fillId="2" borderId="7" xfId="0" applyFont="1" applyFill="1" applyBorder="1"/>
    <xf numFmtId="0" fontId="1" fillId="2" borderId="4" xfId="0" applyFont="1" applyFill="1" applyBorder="1"/>
    <xf numFmtId="0" fontId="0" fillId="0" borderId="8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0" xfId="0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0" fillId="0" borderId="4" xfId="0" applyBorder="1"/>
    <xf numFmtId="165" fontId="0" fillId="0" borderId="8" xfId="0" applyNumberFormat="1" applyBorder="1" applyAlignment="1">
      <alignment horizontal="center" vertical="center"/>
    </xf>
    <xf numFmtId="165" fontId="0" fillId="0" borderId="5" xfId="0" applyNumberFormat="1" applyBorder="1" applyAlignment="1">
      <alignment horizontal="center" vertical="center"/>
    </xf>
    <xf numFmtId="165" fontId="0" fillId="0" borderId="0" xfId="0" applyNumberFormat="1" applyAlignment="1">
      <alignment horizontal="center" vertical="center"/>
    </xf>
    <xf numFmtId="165" fontId="1" fillId="0" borderId="10" xfId="0" applyNumberFormat="1" applyFont="1" applyBorder="1" applyAlignment="1">
      <alignment horizontal="center" vertical="center"/>
    </xf>
    <xf numFmtId="0" fontId="0" fillId="0" borderId="13" xfId="0" applyBorder="1" applyAlignment="1">
      <alignment horizontal="center"/>
    </xf>
    <xf numFmtId="0" fontId="0" fillId="0" borderId="14" xfId="0" applyBorder="1"/>
    <xf numFmtId="0" fontId="1" fillId="2" borderId="7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166" fontId="0" fillId="0" borderId="8" xfId="0" applyNumberFormat="1" applyBorder="1" applyAlignment="1">
      <alignment horizontal="center"/>
    </xf>
    <xf numFmtId="0" fontId="1" fillId="2" borderId="5" xfId="0" applyFont="1" applyFill="1" applyBorder="1" applyAlignment="1">
      <alignment horizontal="center"/>
    </xf>
    <xf numFmtId="166" fontId="1" fillId="2" borderId="5" xfId="0" applyNumberFormat="1" applyFont="1" applyFill="1" applyBorder="1" applyAlignment="1">
      <alignment horizontal="center"/>
    </xf>
    <xf numFmtId="0" fontId="3" fillId="0" borderId="0" xfId="0" applyFont="1" applyAlignment="1">
      <alignment horizontal="center"/>
    </xf>
    <xf numFmtId="0" fontId="1" fillId="2" borderId="1" xfId="0" applyFont="1" applyFill="1" applyBorder="1" applyAlignment="1">
      <alignment vertical="center"/>
    </xf>
    <xf numFmtId="0" fontId="1" fillId="0" borderId="0" xfId="0" applyFont="1" applyAlignment="1">
      <alignment horizontal="left"/>
    </xf>
    <xf numFmtId="0" fontId="0" fillId="0" borderId="0" xfId="0" applyAlignment="1">
      <alignment horizontal="left"/>
    </xf>
    <xf numFmtId="0" fontId="1" fillId="2" borderId="1" xfId="0" applyFont="1" applyFill="1" applyBorder="1" applyAlignment="1">
      <alignment horizontal="left" vertical="center"/>
    </xf>
    <xf numFmtId="0" fontId="1" fillId="2" borderId="7" xfId="0" applyFont="1" applyFill="1" applyBorder="1" applyAlignment="1">
      <alignment horizontal="left"/>
    </xf>
    <xf numFmtId="0" fontId="1" fillId="2" borderId="4" xfId="0" applyFont="1" applyFill="1" applyBorder="1" applyAlignment="1">
      <alignment horizontal="left"/>
    </xf>
    <xf numFmtId="165" fontId="1" fillId="0" borderId="0" xfId="0" applyNumberFormat="1" applyFont="1" applyAlignment="1">
      <alignment horizontal="center" vertical="center"/>
    </xf>
    <xf numFmtId="0" fontId="1" fillId="2" borderId="11" xfId="0" applyFont="1" applyFill="1" applyBorder="1" applyAlignment="1">
      <alignment horizontal="center"/>
    </xf>
    <xf numFmtId="166" fontId="0" fillId="0" borderId="13" xfId="0" applyNumberFormat="1" applyBorder="1" applyAlignment="1">
      <alignment horizontal="center"/>
    </xf>
    <xf numFmtId="165" fontId="0" fillId="0" borderId="9" xfId="0" applyNumberFormat="1" applyBorder="1" applyAlignment="1">
      <alignment horizontal="center" vertical="center"/>
    </xf>
    <xf numFmtId="165" fontId="0" fillId="0" borderId="6" xfId="0" applyNumberFormat="1" applyBorder="1" applyAlignment="1">
      <alignment horizontal="center" vertical="center"/>
    </xf>
    <xf numFmtId="166" fontId="7" fillId="3" borderId="5" xfId="0" applyNumberFormat="1" applyFont="1" applyFill="1" applyBorder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164" fontId="1" fillId="0" borderId="0" xfId="0" applyNumberFormat="1" applyFont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0" fillId="0" borderId="19" xfId="0" applyBorder="1" applyAlignment="1">
      <alignment horizontal="center"/>
    </xf>
    <xf numFmtId="164" fontId="0" fillId="0" borderId="0" xfId="0" applyNumberFormat="1"/>
    <xf numFmtId="0" fontId="1" fillId="0" borderId="18" xfId="0" applyFont="1" applyBorder="1" applyAlignment="1">
      <alignment horizontal="center"/>
    </xf>
    <xf numFmtId="0" fontId="8" fillId="0" borderId="0" xfId="0" applyFont="1"/>
    <xf numFmtId="0" fontId="1" fillId="2" borderId="11" xfId="0" applyFont="1" applyFill="1" applyBorder="1"/>
    <xf numFmtId="0" fontId="1" fillId="0" borderId="13" xfId="0" applyFont="1" applyBorder="1" applyAlignment="1">
      <alignment horizontal="center"/>
    </xf>
    <xf numFmtId="165" fontId="0" fillId="0" borderId="13" xfId="0" applyNumberFormat="1" applyBorder="1" applyAlignment="1">
      <alignment horizontal="center" vertical="center"/>
    </xf>
    <xf numFmtId="165" fontId="0" fillId="0" borderId="14" xfId="0" applyNumberFormat="1" applyBorder="1" applyAlignment="1">
      <alignment horizontal="center" vertical="center"/>
    </xf>
    <xf numFmtId="0" fontId="1" fillId="2" borderId="20" xfId="0" applyFont="1" applyFill="1" applyBorder="1" applyAlignment="1">
      <alignment horizontal="center" vertical="center" wrapText="1"/>
    </xf>
    <xf numFmtId="0" fontId="0" fillId="0" borderId="21" xfId="0" applyBorder="1"/>
    <xf numFmtId="0" fontId="0" fillId="0" borderId="7" xfId="0" applyBorder="1" applyAlignment="1">
      <alignment wrapText="1"/>
    </xf>
    <xf numFmtId="0" fontId="0" fillId="0" borderId="8" xfId="0" applyBorder="1" applyAlignment="1">
      <alignment wrapText="1"/>
    </xf>
    <xf numFmtId="0" fontId="0" fillId="0" borderId="22" xfId="0" applyBorder="1" applyAlignment="1">
      <alignment wrapText="1"/>
    </xf>
    <xf numFmtId="1" fontId="0" fillId="0" borderId="8" xfId="0" applyNumberFormat="1" applyBorder="1" applyAlignment="1">
      <alignment horizontal="center"/>
    </xf>
    <xf numFmtId="1" fontId="0" fillId="0" borderId="0" xfId="0" applyNumberFormat="1" applyAlignment="1">
      <alignment horizontal="center"/>
    </xf>
    <xf numFmtId="0" fontId="0" fillId="0" borderId="23" xfId="0" applyBorder="1" applyAlignment="1">
      <alignment wrapText="1"/>
    </xf>
    <xf numFmtId="0" fontId="0" fillId="0" borderId="5" xfId="0" applyBorder="1" applyAlignment="1">
      <alignment wrapText="1"/>
    </xf>
    <xf numFmtId="0" fontId="4" fillId="3" borderId="15" xfId="0" applyFont="1" applyFill="1" applyBorder="1" applyAlignment="1">
      <alignment horizontal="center"/>
    </xf>
    <xf numFmtId="0" fontId="4" fillId="3" borderId="16" xfId="0" applyFont="1" applyFill="1" applyBorder="1" applyAlignment="1">
      <alignment horizontal="center"/>
    </xf>
    <xf numFmtId="0" fontId="4" fillId="3" borderId="17" xfId="0" applyFont="1" applyFill="1" applyBorder="1" applyAlignment="1">
      <alignment horizontal="center"/>
    </xf>
    <xf numFmtId="0" fontId="4" fillId="4" borderId="15" xfId="0" applyFont="1" applyFill="1" applyBorder="1" applyAlignment="1">
      <alignment horizontal="center"/>
    </xf>
    <xf numFmtId="0" fontId="4" fillId="4" borderId="16" xfId="0" applyFont="1" applyFill="1" applyBorder="1" applyAlignment="1">
      <alignment horizontal="center"/>
    </xf>
    <xf numFmtId="0" fontId="4" fillId="4" borderId="17" xfId="0" applyFont="1" applyFill="1" applyBorder="1" applyAlignment="1">
      <alignment horizontal="center"/>
    </xf>
    <xf numFmtId="0" fontId="3" fillId="4" borderId="15" xfId="0" applyFont="1" applyFill="1" applyBorder="1" applyAlignment="1">
      <alignment horizontal="center"/>
    </xf>
    <xf numFmtId="0" fontId="3" fillId="4" borderId="16" xfId="0" applyFont="1" applyFill="1" applyBorder="1" applyAlignment="1">
      <alignment horizontal="center"/>
    </xf>
    <xf numFmtId="0" fontId="3" fillId="4" borderId="17" xfId="0" applyFont="1" applyFill="1" applyBorder="1" applyAlignment="1">
      <alignment horizontal="center"/>
    </xf>
    <xf numFmtId="0" fontId="1" fillId="0" borderId="0" xfId="0" applyFont="1" applyAlignment="1">
      <alignment horizontal="left"/>
    </xf>
    <xf numFmtId="0" fontId="1" fillId="2" borderId="7" xfId="0" applyFont="1" applyFill="1" applyBorder="1"/>
    <xf numFmtId="0" fontId="1" fillId="2" borderId="7" xfId="0" applyFont="1" applyFill="1" applyBorder="1" applyAlignment="1">
      <alignment vertical="center"/>
    </xf>
    <xf numFmtId="0" fontId="1" fillId="2" borderId="7" xfId="0" applyFont="1" applyFill="1" applyBorder="1" applyAlignment="1">
      <alignment horizontal="left" vertical="center"/>
    </xf>
    <xf numFmtId="0" fontId="1" fillId="2" borderId="11" xfId="0" applyFont="1" applyFill="1" applyBorder="1" applyAlignment="1">
      <alignment horizontal="left" vertical="center"/>
    </xf>
    <xf numFmtId="0" fontId="1" fillId="2" borderId="12" xfId="0" applyFont="1" applyFill="1" applyBorder="1" applyAlignment="1">
      <alignment horizontal="left" vertical="center"/>
    </xf>
    <xf numFmtId="16" fontId="1" fillId="2" borderId="7" xfId="0" applyNumberFormat="1" applyFont="1" applyFill="1" applyBorder="1" applyAlignment="1">
      <alignment horizontal="left" vertical="center"/>
    </xf>
    <xf numFmtId="0" fontId="1" fillId="2" borderId="11" xfId="0" applyFont="1" applyFill="1" applyBorder="1" applyAlignment="1">
      <alignment vertical="center"/>
    </xf>
    <xf numFmtId="0" fontId="1" fillId="2" borderId="12" xfId="0" applyFont="1" applyFill="1" applyBorder="1" applyAlignment="1">
      <alignment vertical="center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F7C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H30"/>
  <sheetViews>
    <sheetView tabSelected="1" view="pageBreakPreview" topLeftCell="A12" zoomScale="110" zoomScaleNormal="110" zoomScaleSheetLayoutView="110" workbookViewId="0">
      <selection activeCell="F30" sqref="F30"/>
    </sheetView>
  </sheetViews>
  <sheetFormatPr defaultRowHeight="15" x14ac:dyDescent="0.25"/>
  <cols>
    <col min="1" max="1" width="2.28515625" customWidth="1"/>
    <col min="2" max="2" width="22.28515625" customWidth="1"/>
    <col min="3" max="5" width="16" customWidth="1"/>
    <col min="6" max="6" width="20.7109375" customWidth="1"/>
    <col min="7" max="8" width="16" customWidth="1"/>
    <col min="10" max="10" width="12" bestFit="1" customWidth="1"/>
    <col min="11" max="11" width="12.140625" bestFit="1" customWidth="1"/>
    <col min="12" max="15" width="12.85546875" bestFit="1" customWidth="1"/>
  </cols>
  <sheetData>
    <row r="1" spans="2:8" ht="15.75" thickBot="1" x14ac:dyDescent="0.3"/>
    <row r="2" spans="2:8" ht="21.75" thickBot="1" x14ac:dyDescent="0.4">
      <c r="B2" s="58" t="s">
        <v>95</v>
      </c>
      <c r="C2" s="59"/>
      <c r="D2" s="59"/>
      <c r="E2" s="59"/>
      <c r="F2" s="59"/>
      <c r="G2" s="59"/>
      <c r="H2" s="60"/>
    </row>
    <row r="3" spans="2:8" ht="15.75" thickBot="1" x14ac:dyDescent="0.3"/>
    <row r="4" spans="2:8" ht="21.75" thickBot="1" x14ac:dyDescent="0.4">
      <c r="B4" s="61" t="s">
        <v>7</v>
      </c>
      <c r="C4" s="62"/>
      <c r="D4" s="63"/>
      <c r="E4" s="4"/>
      <c r="F4" s="4"/>
      <c r="G4" s="4"/>
      <c r="H4" s="4"/>
    </row>
    <row r="7" spans="2:8" x14ac:dyDescent="0.25">
      <c r="B7" t="s">
        <v>96</v>
      </c>
      <c r="C7" s="44" t="s">
        <v>97</v>
      </c>
    </row>
    <row r="8" spans="2:8" x14ac:dyDescent="0.25">
      <c r="B8" t="s">
        <v>102</v>
      </c>
      <c r="C8" s="44" t="s">
        <v>98</v>
      </c>
    </row>
    <row r="9" spans="2:8" x14ac:dyDescent="0.25">
      <c r="C9" s="44" t="s">
        <v>99</v>
      </c>
    </row>
    <row r="10" spans="2:8" x14ac:dyDescent="0.25">
      <c r="C10" s="44" t="s">
        <v>100</v>
      </c>
    </row>
    <row r="11" spans="2:8" x14ac:dyDescent="0.25">
      <c r="C11" s="44"/>
    </row>
    <row r="12" spans="2:8" x14ac:dyDescent="0.25">
      <c r="C12" s="44" t="s">
        <v>101</v>
      </c>
    </row>
    <row r="16" spans="2:8" ht="15.75" thickBot="1" x14ac:dyDescent="0.3"/>
    <row r="17" spans="2:6" ht="16.5" thickBot="1" x14ac:dyDescent="0.3">
      <c r="B17" s="64" t="s">
        <v>84</v>
      </c>
      <c r="C17" s="65"/>
      <c r="D17" s="66"/>
    </row>
    <row r="18" spans="2:6" ht="16.5" thickBot="1" x14ac:dyDescent="0.3">
      <c r="B18" s="24"/>
      <c r="C18" s="24"/>
      <c r="D18" s="24"/>
    </row>
    <row r="19" spans="2:6" ht="30" x14ac:dyDescent="0.25">
      <c r="B19" s="11" t="s">
        <v>74</v>
      </c>
      <c r="C19" s="2" t="s">
        <v>80</v>
      </c>
      <c r="D19" s="2" t="s">
        <v>82</v>
      </c>
      <c r="E19" s="2" t="s">
        <v>81</v>
      </c>
      <c r="F19" s="2" t="s">
        <v>83</v>
      </c>
    </row>
    <row r="20" spans="2:6" x14ac:dyDescent="0.25">
      <c r="B20" s="19" t="s">
        <v>75</v>
      </c>
      <c r="C20" s="8">
        <f>'1PP'!F8</f>
        <v>31</v>
      </c>
      <c r="D20" s="21">
        <f>SUM('1PP'!H8)</f>
        <v>0</v>
      </c>
      <c r="E20" s="21"/>
      <c r="F20" s="21">
        <f>SUM(D20:E20)</f>
        <v>0</v>
      </c>
    </row>
    <row r="21" spans="2:6" x14ac:dyDescent="0.25">
      <c r="B21" s="19" t="s">
        <v>76</v>
      </c>
      <c r="C21" s="54">
        <f>'1NP'!F24</f>
        <v>98</v>
      </c>
      <c r="D21" s="21">
        <f>SUM('1NP'!H24)</f>
        <v>0</v>
      </c>
      <c r="E21" s="21"/>
      <c r="F21" s="21">
        <f t="shared" ref="F21:F29" si="0">SUM(D21:E21)</f>
        <v>0</v>
      </c>
    </row>
    <row r="22" spans="2:6" x14ac:dyDescent="0.25">
      <c r="B22" s="19" t="s">
        <v>77</v>
      </c>
      <c r="C22" s="8">
        <f>'2NP'!F37</f>
        <v>165</v>
      </c>
      <c r="D22" s="21">
        <f>SUM('2NP'!H37)</f>
        <v>0</v>
      </c>
      <c r="E22" s="21"/>
      <c r="F22" s="21">
        <f t="shared" si="0"/>
        <v>0</v>
      </c>
    </row>
    <row r="23" spans="2:6" x14ac:dyDescent="0.25">
      <c r="B23" s="19" t="s">
        <v>78</v>
      </c>
      <c r="C23" s="8">
        <f>'3NP'!F30</f>
        <v>135</v>
      </c>
      <c r="D23" s="21">
        <f>SUM('3NP'!H30)</f>
        <v>0</v>
      </c>
      <c r="E23" s="21"/>
      <c r="F23" s="21">
        <f t="shared" si="0"/>
        <v>0</v>
      </c>
    </row>
    <row r="24" spans="2:6" x14ac:dyDescent="0.25">
      <c r="B24" s="19" t="s">
        <v>79</v>
      </c>
      <c r="C24" s="8">
        <f>'4NP'!F20</f>
        <v>76</v>
      </c>
      <c r="D24" s="21">
        <f>SUM('4NP'!H20)</f>
        <v>0</v>
      </c>
      <c r="E24" s="21"/>
      <c r="F24" s="21">
        <f t="shared" si="0"/>
        <v>0</v>
      </c>
    </row>
    <row r="25" spans="2:6" x14ac:dyDescent="0.25">
      <c r="B25" s="32" t="s">
        <v>113</v>
      </c>
      <c r="C25" s="17">
        <v>1</v>
      </c>
      <c r="D25" s="33"/>
      <c r="E25" s="33"/>
      <c r="F25" s="21">
        <f t="shared" si="0"/>
        <v>0</v>
      </c>
    </row>
    <row r="26" spans="2:6" x14ac:dyDescent="0.25">
      <c r="B26" s="32" t="s">
        <v>89</v>
      </c>
      <c r="C26" s="17">
        <v>1</v>
      </c>
      <c r="D26" s="33"/>
      <c r="E26" s="33"/>
      <c r="F26" s="21">
        <f t="shared" si="0"/>
        <v>0</v>
      </c>
    </row>
    <row r="27" spans="2:6" x14ac:dyDescent="0.25">
      <c r="B27" s="32" t="s">
        <v>88</v>
      </c>
      <c r="C27" s="17">
        <v>1</v>
      </c>
      <c r="D27" s="33"/>
      <c r="E27" s="33"/>
      <c r="F27" s="21">
        <f t="shared" si="0"/>
        <v>0</v>
      </c>
    </row>
    <row r="28" spans="2:6" x14ac:dyDescent="0.25">
      <c r="B28" s="32" t="s">
        <v>87</v>
      </c>
      <c r="C28" s="17">
        <v>1</v>
      </c>
      <c r="D28" s="33"/>
      <c r="E28" s="33"/>
      <c r="F28" s="21">
        <f t="shared" si="0"/>
        <v>0</v>
      </c>
    </row>
    <row r="29" spans="2:6" x14ac:dyDescent="0.25">
      <c r="B29" s="32" t="s">
        <v>86</v>
      </c>
      <c r="C29" s="17">
        <v>1</v>
      </c>
      <c r="D29" s="33"/>
      <c r="E29" s="33"/>
      <c r="F29" s="21">
        <f t="shared" si="0"/>
        <v>0</v>
      </c>
    </row>
    <row r="30" spans="2:6" ht="24" thickBot="1" x14ac:dyDescent="0.4">
      <c r="B30" s="20" t="s">
        <v>6</v>
      </c>
      <c r="C30" s="22">
        <f>SUM(C20:C24)</f>
        <v>505</v>
      </c>
      <c r="D30" s="23">
        <f>SUM(D20:D29)</f>
        <v>0</v>
      </c>
      <c r="E30" s="23">
        <f>SUM(E20:E29)</f>
        <v>0</v>
      </c>
      <c r="F30" s="36">
        <f>SUM(F20:F29)</f>
        <v>0</v>
      </c>
    </row>
  </sheetData>
  <mergeCells count="3">
    <mergeCell ref="B2:H2"/>
    <mergeCell ref="B4:D4"/>
    <mergeCell ref="B17:D17"/>
  </mergeCells>
  <pageMargins left="0.7" right="0.7" top="0.78740157499999996" bottom="0.78740157499999996" header="0.3" footer="0.3"/>
  <pageSetup paperSize="9" scale="82" orientation="landscape" r:id="rId1"/>
  <colBreaks count="1" manualBreakCount="1">
    <brk id="19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H20"/>
  <sheetViews>
    <sheetView view="pageBreakPreview" zoomScale="85" zoomScaleNormal="100" zoomScaleSheetLayoutView="85" workbookViewId="0">
      <selection activeCell="H25" sqref="H25"/>
    </sheetView>
  </sheetViews>
  <sheetFormatPr defaultColWidth="8.85546875" defaultRowHeight="15" x14ac:dyDescent="0.25"/>
  <cols>
    <col min="1" max="1" width="1.7109375" customWidth="1"/>
    <col min="2" max="2" width="17" customWidth="1"/>
    <col min="3" max="3" width="11" customWidth="1"/>
    <col min="4" max="4" width="7.28515625" customWidth="1"/>
    <col min="5" max="5" width="142" customWidth="1"/>
    <col min="6" max="6" width="9.28515625" customWidth="1"/>
    <col min="7" max="8" width="13" customWidth="1"/>
    <col min="9" max="9" width="5.140625" customWidth="1"/>
    <col min="11" max="11" width="12" customWidth="1"/>
    <col min="12" max="12" width="13.85546875" customWidth="1"/>
    <col min="13" max="13" width="24.85546875" customWidth="1"/>
  </cols>
  <sheetData>
    <row r="2" spans="2:8" x14ac:dyDescent="0.25">
      <c r="B2" s="67" t="s">
        <v>95</v>
      </c>
      <c r="C2" s="67"/>
      <c r="D2" s="67"/>
      <c r="E2" s="67"/>
    </row>
    <row r="3" spans="2:8" x14ac:dyDescent="0.25">
      <c r="B3" s="4" t="s">
        <v>8</v>
      </c>
    </row>
    <row r="4" spans="2:8" ht="15.75" thickBot="1" x14ac:dyDescent="0.3"/>
    <row r="5" spans="2:8" ht="60" x14ac:dyDescent="0.25">
      <c r="B5" s="1" t="s">
        <v>0</v>
      </c>
      <c r="C5" s="37" t="s">
        <v>1</v>
      </c>
      <c r="D5" s="2" t="s">
        <v>90</v>
      </c>
      <c r="E5" s="11" t="s">
        <v>2</v>
      </c>
      <c r="F5" s="2" t="s">
        <v>85</v>
      </c>
      <c r="G5" s="2" t="s">
        <v>4</v>
      </c>
      <c r="H5" s="3" t="s">
        <v>5</v>
      </c>
    </row>
    <row r="6" spans="2:8" ht="30" x14ac:dyDescent="0.25">
      <c r="B6" s="6" t="s">
        <v>24</v>
      </c>
      <c r="C6" s="8">
        <v>31</v>
      </c>
      <c r="D6" s="43" t="s">
        <v>93</v>
      </c>
      <c r="E6" s="51" t="s">
        <v>108</v>
      </c>
      <c r="F6" s="8">
        <v>31</v>
      </c>
      <c r="G6" s="13"/>
      <c r="H6" s="34">
        <f>G6*F6</f>
        <v>0</v>
      </c>
    </row>
    <row r="7" spans="2:8" ht="15.75" thickBot="1" x14ac:dyDescent="0.3">
      <c r="B7" s="7"/>
      <c r="C7" s="9"/>
      <c r="D7" s="41"/>
      <c r="E7" s="12"/>
      <c r="F7" s="9"/>
      <c r="G7" s="14"/>
      <c r="H7" s="35"/>
    </row>
    <row r="8" spans="2:8" x14ac:dyDescent="0.25">
      <c r="C8" s="10">
        <f>SUM(C6:C7)</f>
        <v>31</v>
      </c>
      <c r="D8" s="10"/>
      <c r="F8" s="10">
        <f>SUM(F6:F7)</f>
        <v>31</v>
      </c>
      <c r="G8" s="15"/>
      <c r="H8" s="16">
        <f>SUM(H6:H7)</f>
        <v>0</v>
      </c>
    </row>
    <row r="9" spans="2:8" x14ac:dyDescent="0.25">
      <c r="D9" s="10"/>
    </row>
    <row r="10" spans="2:8" x14ac:dyDescent="0.25">
      <c r="C10" s="38"/>
    </row>
    <row r="20" spans="3:3" x14ac:dyDescent="0.25">
      <c r="C20" s="42"/>
    </row>
  </sheetData>
  <mergeCells count="1">
    <mergeCell ref="B2:E2"/>
  </mergeCells>
  <pageMargins left="0.7" right="0.7" top="0.78740157499999996" bottom="0.78740157499999996" header="0.3" footer="0.3"/>
  <pageSetup paperSize="9" scale="61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H27"/>
  <sheetViews>
    <sheetView view="pageBreakPreview" topLeftCell="A6" zoomScale="93" zoomScaleNormal="100" zoomScaleSheetLayoutView="93" workbookViewId="0">
      <selection activeCell="E20" sqref="E20"/>
    </sheetView>
  </sheetViews>
  <sheetFormatPr defaultColWidth="8.85546875" defaultRowHeight="15" x14ac:dyDescent="0.25"/>
  <cols>
    <col min="1" max="1" width="3" customWidth="1"/>
    <col min="2" max="2" width="31.85546875" customWidth="1"/>
    <col min="3" max="3" width="9" customWidth="1"/>
    <col min="4" max="4" width="6.42578125" customWidth="1"/>
    <col min="5" max="5" width="159.42578125" customWidth="1"/>
    <col min="6" max="6" width="9.42578125" customWidth="1"/>
    <col min="7" max="7" width="13" customWidth="1"/>
    <col min="8" max="8" width="15.85546875" customWidth="1"/>
    <col min="10" max="10" width="5.140625" customWidth="1"/>
    <col min="12" max="12" width="12" customWidth="1"/>
    <col min="13" max="13" width="13.85546875" customWidth="1"/>
    <col min="14" max="14" width="24.85546875" customWidth="1"/>
  </cols>
  <sheetData>
    <row r="2" spans="2:8" x14ac:dyDescent="0.25">
      <c r="B2" s="67" t="s">
        <v>95</v>
      </c>
      <c r="C2" s="67"/>
      <c r="D2" s="67"/>
      <c r="E2" s="67"/>
    </row>
    <row r="3" spans="2:8" x14ac:dyDescent="0.25">
      <c r="B3" s="4" t="s">
        <v>73</v>
      </c>
    </row>
    <row r="4" spans="2:8" ht="15.75" thickBot="1" x14ac:dyDescent="0.3"/>
    <row r="5" spans="2:8" ht="60" x14ac:dyDescent="0.25">
      <c r="B5" s="25" t="s">
        <v>0</v>
      </c>
      <c r="C5" s="37" t="s">
        <v>1</v>
      </c>
      <c r="D5" s="2" t="s">
        <v>90</v>
      </c>
      <c r="E5" s="2" t="s">
        <v>2</v>
      </c>
      <c r="F5" s="2" t="s">
        <v>85</v>
      </c>
      <c r="G5" s="2" t="s">
        <v>4</v>
      </c>
      <c r="H5" s="3" t="s">
        <v>5</v>
      </c>
    </row>
    <row r="6" spans="2:8" ht="30" x14ac:dyDescent="0.25">
      <c r="B6" s="69" t="s">
        <v>9</v>
      </c>
      <c r="C6" s="8">
        <v>12</v>
      </c>
      <c r="D6" s="8" t="s">
        <v>91</v>
      </c>
      <c r="E6" s="53" t="s">
        <v>111</v>
      </c>
      <c r="F6" s="54">
        <v>12</v>
      </c>
      <c r="G6" s="13"/>
      <c r="H6" s="34">
        <f t="shared" ref="H6:H23" si="0">G6*F6</f>
        <v>0</v>
      </c>
    </row>
    <row r="7" spans="2:8" ht="30" x14ac:dyDescent="0.25">
      <c r="B7" s="69"/>
      <c r="C7" s="8">
        <v>2</v>
      </c>
      <c r="D7" s="8" t="s">
        <v>109</v>
      </c>
      <c r="E7" s="53" t="s">
        <v>112</v>
      </c>
      <c r="F7" s="54">
        <v>2</v>
      </c>
      <c r="G7" s="13"/>
      <c r="H7" s="34">
        <f t="shared" si="0"/>
        <v>0</v>
      </c>
    </row>
    <row r="8" spans="2:8" ht="30" x14ac:dyDescent="0.25">
      <c r="B8" s="69" t="s">
        <v>10</v>
      </c>
      <c r="C8" s="8">
        <v>12</v>
      </c>
      <c r="D8" s="8" t="s">
        <v>91</v>
      </c>
      <c r="E8" s="53" t="s">
        <v>111</v>
      </c>
      <c r="F8" s="54">
        <v>12</v>
      </c>
      <c r="G8" s="13"/>
      <c r="H8" s="34">
        <f t="shared" si="0"/>
        <v>0</v>
      </c>
    </row>
    <row r="9" spans="2:8" ht="30" x14ac:dyDescent="0.25">
      <c r="B9" s="69"/>
      <c r="C9" s="8">
        <v>2</v>
      </c>
      <c r="D9" s="8" t="s">
        <v>109</v>
      </c>
      <c r="E9" s="53" t="s">
        <v>112</v>
      </c>
      <c r="F9" s="54">
        <v>2</v>
      </c>
      <c r="G9" s="13"/>
      <c r="H9" s="34">
        <f t="shared" si="0"/>
        <v>0</v>
      </c>
    </row>
    <row r="10" spans="2:8" ht="30" x14ac:dyDescent="0.25">
      <c r="B10" s="69" t="s">
        <v>11</v>
      </c>
      <c r="C10" s="8">
        <v>12</v>
      </c>
      <c r="D10" s="8" t="s">
        <v>91</v>
      </c>
      <c r="E10" s="53" t="s">
        <v>111</v>
      </c>
      <c r="F10" s="54">
        <v>12</v>
      </c>
      <c r="G10" s="13"/>
      <c r="H10" s="34">
        <f t="shared" si="0"/>
        <v>0</v>
      </c>
    </row>
    <row r="11" spans="2:8" ht="27.75" customHeight="1" x14ac:dyDescent="0.25">
      <c r="B11" s="69"/>
      <c r="C11" s="8">
        <v>2</v>
      </c>
      <c r="D11" s="8" t="s">
        <v>109</v>
      </c>
      <c r="E11" s="53" t="s">
        <v>112</v>
      </c>
      <c r="F11" s="54">
        <v>2</v>
      </c>
      <c r="G11" s="13"/>
      <c r="H11" s="34">
        <f t="shared" si="0"/>
        <v>0</v>
      </c>
    </row>
    <row r="12" spans="2:8" ht="30" x14ac:dyDescent="0.25">
      <c r="B12" s="6" t="s">
        <v>12</v>
      </c>
      <c r="C12" s="8">
        <v>9</v>
      </c>
      <c r="D12" s="8" t="s">
        <v>92</v>
      </c>
      <c r="E12" s="52" t="s">
        <v>107</v>
      </c>
      <c r="F12" s="8">
        <v>9</v>
      </c>
      <c r="G12" s="13"/>
      <c r="H12" s="34">
        <f t="shared" si="0"/>
        <v>0</v>
      </c>
    </row>
    <row r="13" spans="2:8" ht="30" x14ac:dyDescent="0.25">
      <c r="B13" s="6" t="s">
        <v>68</v>
      </c>
      <c r="C13" s="8">
        <v>3</v>
      </c>
      <c r="D13" s="8" t="s">
        <v>92</v>
      </c>
      <c r="E13" s="52" t="s">
        <v>107</v>
      </c>
      <c r="F13" s="8">
        <v>3</v>
      </c>
      <c r="G13" s="13"/>
      <c r="H13" s="34">
        <f t="shared" si="0"/>
        <v>0</v>
      </c>
    </row>
    <row r="14" spans="2:8" ht="30" x14ac:dyDescent="0.25">
      <c r="B14" s="6" t="s">
        <v>13</v>
      </c>
      <c r="C14" s="8">
        <v>8</v>
      </c>
      <c r="D14" s="8" t="s">
        <v>92</v>
      </c>
      <c r="E14" s="52" t="s">
        <v>107</v>
      </c>
      <c r="F14" s="8">
        <v>8</v>
      </c>
      <c r="G14" s="13"/>
      <c r="H14" s="34">
        <f t="shared" si="0"/>
        <v>0</v>
      </c>
    </row>
    <row r="15" spans="2:8" ht="30" x14ac:dyDescent="0.25">
      <c r="B15" s="6" t="s">
        <v>14</v>
      </c>
      <c r="C15" s="8">
        <v>4</v>
      </c>
      <c r="D15" s="8" t="s">
        <v>92</v>
      </c>
      <c r="E15" s="52" t="s">
        <v>107</v>
      </c>
      <c r="F15" s="8">
        <v>4</v>
      </c>
      <c r="G15" s="13"/>
      <c r="H15" s="34">
        <f t="shared" si="0"/>
        <v>0</v>
      </c>
    </row>
    <row r="16" spans="2:8" ht="27.75" customHeight="1" x14ac:dyDescent="0.25">
      <c r="B16" s="68" t="s">
        <v>15</v>
      </c>
      <c r="C16" s="8">
        <v>6</v>
      </c>
      <c r="D16" s="8" t="s">
        <v>91</v>
      </c>
      <c r="E16" s="53" t="s">
        <v>111</v>
      </c>
      <c r="F16" s="54">
        <v>6</v>
      </c>
      <c r="G16" s="13"/>
      <c r="H16" s="34">
        <f t="shared" si="0"/>
        <v>0</v>
      </c>
    </row>
    <row r="17" spans="2:8" ht="30" x14ac:dyDescent="0.25">
      <c r="B17" s="68"/>
      <c r="C17" s="8">
        <v>1</v>
      </c>
      <c r="D17" s="8" t="s">
        <v>109</v>
      </c>
      <c r="E17" s="53" t="s">
        <v>112</v>
      </c>
      <c r="F17" s="54">
        <v>1</v>
      </c>
      <c r="G17" s="13"/>
      <c r="H17" s="34">
        <f t="shared" si="0"/>
        <v>0</v>
      </c>
    </row>
    <row r="18" spans="2:8" ht="30" x14ac:dyDescent="0.25">
      <c r="B18" s="6" t="s">
        <v>16</v>
      </c>
      <c r="C18" s="8">
        <v>8</v>
      </c>
      <c r="D18" s="8" t="s">
        <v>91</v>
      </c>
      <c r="E18" s="53" t="s">
        <v>111</v>
      </c>
      <c r="F18" s="54">
        <v>8</v>
      </c>
      <c r="G18" s="13"/>
      <c r="H18" s="34">
        <f t="shared" si="0"/>
        <v>0</v>
      </c>
    </row>
    <row r="19" spans="2:8" ht="30" x14ac:dyDescent="0.25">
      <c r="B19" s="6" t="s">
        <v>17</v>
      </c>
      <c r="C19" s="8">
        <v>2</v>
      </c>
      <c r="D19" s="8" t="s">
        <v>93</v>
      </c>
      <c r="E19" s="53" t="s">
        <v>108</v>
      </c>
      <c r="F19" s="54">
        <v>2</v>
      </c>
      <c r="G19" s="13"/>
      <c r="H19" s="34">
        <f t="shared" si="0"/>
        <v>0</v>
      </c>
    </row>
    <row r="20" spans="2:8" ht="30" x14ac:dyDescent="0.25">
      <c r="B20" s="6" t="s">
        <v>18</v>
      </c>
      <c r="C20" s="8">
        <v>8</v>
      </c>
      <c r="D20" s="8" t="s">
        <v>93</v>
      </c>
      <c r="E20" s="53" t="s">
        <v>108</v>
      </c>
      <c r="F20" s="54">
        <v>8</v>
      </c>
      <c r="G20" s="13"/>
      <c r="H20" s="34">
        <f t="shared" si="0"/>
        <v>0</v>
      </c>
    </row>
    <row r="21" spans="2:8" ht="30" x14ac:dyDescent="0.25">
      <c r="B21" s="6" t="s">
        <v>67</v>
      </c>
      <c r="C21" s="8">
        <v>4</v>
      </c>
      <c r="D21" s="8" t="s">
        <v>93</v>
      </c>
      <c r="E21" s="53" t="s">
        <v>108</v>
      </c>
      <c r="F21" s="54">
        <v>4</v>
      </c>
      <c r="G21" s="13"/>
      <c r="H21" s="34">
        <f t="shared" si="0"/>
        <v>0</v>
      </c>
    </row>
    <row r="22" spans="2:8" ht="30" x14ac:dyDescent="0.25">
      <c r="B22" s="6" t="s">
        <v>19</v>
      </c>
      <c r="C22" s="8">
        <v>2</v>
      </c>
      <c r="D22" s="8" t="s">
        <v>91</v>
      </c>
      <c r="E22" s="53" t="s">
        <v>111</v>
      </c>
      <c r="F22" s="54">
        <v>2</v>
      </c>
      <c r="G22" s="13"/>
      <c r="H22" s="34">
        <f t="shared" si="0"/>
        <v>0</v>
      </c>
    </row>
    <row r="23" spans="2:8" ht="30" customHeight="1" thickBot="1" x14ac:dyDescent="0.3">
      <c r="B23" s="7" t="s">
        <v>103</v>
      </c>
      <c r="C23" s="9">
        <v>1</v>
      </c>
      <c r="D23" s="9" t="s">
        <v>92</v>
      </c>
      <c r="E23" s="56" t="s">
        <v>107</v>
      </c>
      <c r="F23" s="9">
        <v>1</v>
      </c>
      <c r="G23" s="14"/>
      <c r="H23" s="35">
        <f t="shared" si="0"/>
        <v>0</v>
      </c>
    </row>
    <row r="24" spans="2:8" ht="15.6" customHeight="1" x14ac:dyDescent="0.25">
      <c r="C24" s="10">
        <f>SUM(C6:C23)</f>
        <v>98</v>
      </c>
      <c r="D24" s="10"/>
      <c r="F24" s="55">
        <f>F23+F22+F21+F20+F19+F18+F17+F16+F15+F14+F13+F12+F11+F10+F9+F8+F7+F6</f>
        <v>98</v>
      </c>
      <c r="G24" s="31"/>
      <c r="H24" s="31">
        <f>SUM(H6:H23)</f>
        <v>0</v>
      </c>
    </row>
    <row r="25" spans="2:8" ht="12.6" customHeight="1" x14ac:dyDescent="0.25">
      <c r="D25" s="10"/>
    </row>
    <row r="26" spans="2:8" ht="10.9" customHeight="1" x14ac:dyDescent="0.25">
      <c r="C26" s="38"/>
    </row>
    <row r="27" spans="2:8" x14ac:dyDescent="0.25">
      <c r="F27" s="55"/>
      <c r="H27" s="15"/>
    </row>
  </sheetData>
  <autoFilter ref="B5:H26" xr:uid="{00000000-0009-0000-0000-000002000000}"/>
  <mergeCells count="5">
    <mergeCell ref="B2:E2"/>
    <mergeCell ref="B16:B17"/>
    <mergeCell ref="B6:B7"/>
    <mergeCell ref="B8:B9"/>
    <mergeCell ref="B10:B11"/>
  </mergeCells>
  <pageMargins left="0.7" right="0.7" top="0.78740157499999996" bottom="0.78740157499999996" header="0.3" footer="0.3"/>
  <pageSetup paperSize="9" scale="5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2:I39"/>
  <sheetViews>
    <sheetView view="pageBreakPreview" topLeftCell="A18" zoomScale="89" zoomScaleNormal="85" zoomScaleSheetLayoutView="89" workbookViewId="0">
      <selection activeCell="H38" sqref="H38"/>
    </sheetView>
  </sheetViews>
  <sheetFormatPr defaultColWidth="8.85546875" defaultRowHeight="15" x14ac:dyDescent="0.25"/>
  <cols>
    <col min="1" max="1" width="3" customWidth="1"/>
    <col min="2" max="2" width="37" customWidth="1"/>
    <col min="3" max="3" width="11" customWidth="1"/>
    <col min="4" max="4" width="9.7109375" customWidth="1"/>
    <col min="5" max="5" width="160.85546875" customWidth="1"/>
    <col min="6" max="6" width="10.140625" customWidth="1"/>
    <col min="7" max="7" width="13" customWidth="1"/>
    <col min="8" max="8" width="15.85546875" customWidth="1"/>
    <col min="9" max="9" width="0.42578125" customWidth="1"/>
    <col min="10" max="10" width="8.85546875" customWidth="1"/>
    <col min="11" max="11" width="5.140625" customWidth="1"/>
    <col min="13" max="13" width="12" customWidth="1"/>
    <col min="14" max="14" width="13.85546875" customWidth="1"/>
    <col min="15" max="15" width="24.85546875" customWidth="1"/>
  </cols>
  <sheetData>
    <row r="2" spans="2:9" x14ac:dyDescent="0.25">
      <c r="B2" s="67" t="s">
        <v>95</v>
      </c>
      <c r="C2" s="67"/>
      <c r="D2" s="67"/>
      <c r="E2" s="67"/>
    </row>
    <row r="3" spans="2:9" x14ac:dyDescent="0.25">
      <c r="B3" s="4" t="s">
        <v>72</v>
      </c>
    </row>
    <row r="4" spans="2:9" ht="15.75" thickBot="1" x14ac:dyDescent="0.3"/>
    <row r="5" spans="2:9" ht="120" x14ac:dyDescent="0.25">
      <c r="B5" s="25" t="s">
        <v>0</v>
      </c>
      <c r="C5" s="37" t="s">
        <v>1</v>
      </c>
      <c r="D5" s="2" t="s">
        <v>90</v>
      </c>
      <c r="E5" s="2" t="s">
        <v>2</v>
      </c>
      <c r="F5" s="2" t="s">
        <v>85</v>
      </c>
      <c r="G5" s="2" t="s">
        <v>4</v>
      </c>
      <c r="H5" s="3" t="s">
        <v>5</v>
      </c>
      <c r="I5" s="3" t="s">
        <v>3</v>
      </c>
    </row>
    <row r="6" spans="2:9" ht="30" x14ac:dyDescent="0.25">
      <c r="B6" s="69" t="s">
        <v>20</v>
      </c>
      <c r="C6" s="8">
        <v>12</v>
      </c>
      <c r="D6" s="39" t="s">
        <v>91</v>
      </c>
      <c r="E6" s="53" t="s">
        <v>111</v>
      </c>
      <c r="F6" s="8">
        <v>12</v>
      </c>
      <c r="G6" s="13"/>
      <c r="H6" s="34">
        <f t="shared" ref="H6:H36" si="0">G6*F6</f>
        <v>0</v>
      </c>
      <c r="I6" s="5"/>
    </row>
    <row r="7" spans="2:9" ht="30" x14ac:dyDescent="0.25">
      <c r="B7" s="69"/>
      <c r="C7" s="8">
        <v>2</v>
      </c>
      <c r="D7" s="39" t="s">
        <v>109</v>
      </c>
      <c r="E7" s="53" t="s">
        <v>112</v>
      </c>
      <c r="F7" s="8">
        <v>2</v>
      </c>
      <c r="G7" s="13"/>
      <c r="H7" s="34">
        <f t="shared" si="0"/>
        <v>0</v>
      </c>
      <c r="I7" s="5"/>
    </row>
    <row r="8" spans="2:9" ht="30" x14ac:dyDescent="0.25">
      <c r="B8" s="69" t="s">
        <v>21</v>
      </c>
      <c r="C8" s="8">
        <v>12</v>
      </c>
      <c r="D8" s="39" t="s">
        <v>91</v>
      </c>
      <c r="E8" s="53" t="s">
        <v>111</v>
      </c>
      <c r="F8" s="8">
        <v>12</v>
      </c>
      <c r="G8" s="13"/>
      <c r="H8" s="34">
        <f t="shared" si="0"/>
        <v>0</v>
      </c>
      <c r="I8" s="5"/>
    </row>
    <row r="9" spans="2:9" ht="30" x14ac:dyDescent="0.25">
      <c r="B9" s="69"/>
      <c r="C9" s="8">
        <v>2</v>
      </c>
      <c r="D9" s="39" t="s">
        <v>109</v>
      </c>
      <c r="E9" s="53" t="s">
        <v>112</v>
      </c>
      <c r="F9" s="8">
        <v>2</v>
      </c>
      <c r="G9" s="13"/>
      <c r="H9" s="34">
        <f t="shared" si="0"/>
        <v>0</v>
      </c>
      <c r="I9" s="5"/>
    </row>
    <row r="10" spans="2:9" ht="30" x14ac:dyDescent="0.25">
      <c r="B10" s="69" t="s">
        <v>22</v>
      </c>
      <c r="C10" s="8">
        <v>12</v>
      </c>
      <c r="D10" s="39" t="s">
        <v>91</v>
      </c>
      <c r="E10" s="53" t="s">
        <v>111</v>
      </c>
      <c r="F10" s="8">
        <v>12</v>
      </c>
      <c r="G10" s="13"/>
      <c r="H10" s="34">
        <f t="shared" si="0"/>
        <v>0</v>
      </c>
      <c r="I10" s="5"/>
    </row>
    <row r="11" spans="2:9" ht="30" x14ac:dyDescent="0.25">
      <c r="B11" s="69"/>
      <c r="C11" s="8">
        <v>2</v>
      </c>
      <c r="D11" s="39" t="s">
        <v>109</v>
      </c>
      <c r="E11" s="53" t="s">
        <v>112</v>
      </c>
      <c r="F11" s="8">
        <v>2</v>
      </c>
      <c r="G11" s="13"/>
      <c r="H11" s="34">
        <f t="shared" si="0"/>
        <v>0</v>
      </c>
      <c r="I11" s="5"/>
    </row>
    <row r="12" spans="2:9" ht="30" x14ac:dyDescent="0.25">
      <c r="B12" s="69" t="s">
        <v>23</v>
      </c>
      <c r="C12" s="8">
        <v>12</v>
      </c>
      <c r="D12" s="39" t="s">
        <v>91</v>
      </c>
      <c r="E12" s="53" t="s">
        <v>111</v>
      </c>
      <c r="F12" s="8">
        <v>12</v>
      </c>
      <c r="G12" s="13"/>
      <c r="H12" s="34">
        <f t="shared" si="0"/>
        <v>0</v>
      </c>
      <c r="I12" s="5"/>
    </row>
    <row r="13" spans="2:9" ht="30" x14ac:dyDescent="0.25">
      <c r="B13" s="69"/>
      <c r="C13" s="8">
        <v>2</v>
      </c>
      <c r="D13" s="39" t="s">
        <v>109</v>
      </c>
      <c r="E13" s="53" t="s">
        <v>112</v>
      </c>
      <c r="F13" s="8">
        <v>2</v>
      </c>
      <c r="G13" s="13"/>
      <c r="H13" s="34">
        <f t="shared" si="0"/>
        <v>0</v>
      </c>
      <c r="I13" s="5"/>
    </row>
    <row r="14" spans="2:9" ht="30" x14ac:dyDescent="0.25">
      <c r="B14" s="6" t="s">
        <v>25</v>
      </c>
      <c r="C14" s="8">
        <v>3</v>
      </c>
      <c r="D14" s="39" t="s">
        <v>91</v>
      </c>
      <c r="E14" s="53" t="s">
        <v>111</v>
      </c>
      <c r="F14" s="8">
        <v>3</v>
      </c>
      <c r="G14" s="13"/>
      <c r="H14" s="34">
        <f t="shared" si="0"/>
        <v>0</v>
      </c>
      <c r="I14" s="5"/>
    </row>
    <row r="15" spans="2:9" ht="30" x14ac:dyDescent="0.25">
      <c r="B15" s="6" t="s">
        <v>26</v>
      </c>
      <c r="C15" s="8">
        <v>1</v>
      </c>
      <c r="D15" s="39" t="s">
        <v>91</v>
      </c>
      <c r="E15" s="53" t="s">
        <v>111</v>
      </c>
      <c r="F15" s="8">
        <v>1</v>
      </c>
      <c r="G15" s="13"/>
      <c r="H15" s="34">
        <f t="shared" si="0"/>
        <v>0</v>
      </c>
      <c r="I15" s="5"/>
    </row>
    <row r="16" spans="2:9" ht="30" x14ac:dyDescent="0.25">
      <c r="B16" s="6" t="s">
        <v>27</v>
      </c>
      <c r="C16" s="8">
        <v>4</v>
      </c>
      <c r="D16" s="39" t="s">
        <v>91</v>
      </c>
      <c r="E16" s="53" t="s">
        <v>111</v>
      </c>
      <c r="F16" s="8">
        <v>4</v>
      </c>
      <c r="G16" s="13"/>
      <c r="H16" s="34">
        <f t="shared" si="0"/>
        <v>0</v>
      </c>
      <c r="I16" s="5"/>
    </row>
    <row r="17" spans="2:9" ht="30" x14ac:dyDescent="0.25">
      <c r="B17" s="6" t="s">
        <v>28</v>
      </c>
      <c r="C17" s="8">
        <v>3</v>
      </c>
      <c r="D17" s="39" t="s">
        <v>91</v>
      </c>
      <c r="E17" s="53" t="s">
        <v>111</v>
      </c>
      <c r="F17" s="8">
        <v>3</v>
      </c>
      <c r="G17" s="13"/>
      <c r="H17" s="34">
        <f t="shared" si="0"/>
        <v>0</v>
      </c>
      <c r="I17" s="5"/>
    </row>
    <row r="18" spans="2:9" ht="30" x14ac:dyDescent="0.25">
      <c r="B18" s="6" t="s">
        <v>29</v>
      </c>
      <c r="C18" s="8">
        <v>2</v>
      </c>
      <c r="D18" s="8" t="s">
        <v>92</v>
      </c>
      <c r="E18" s="52" t="s">
        <v>107</v>
      </c>
      <c r="F18" s="8">
        <v>2</v>
      </c>
      <c r="G18" s="13"/>
      <c r="H18" s="34">
        <f t="shared" si="0"/>
        <v>0</v>
      </c>
      <c r="I18" s="5"/>
    </row>
    <row r="19" spans="2:9" ht="30" x14ac:dyDescent="0.25">
      <c r="B19" s="6" t="s">
        <v>30</v>
      </c>
      <c r="C19" s="8">
        <v>2</v>
      </c>
      <c r="D19" s="39" t="s">
        <v>91</v>
      </c>
      <c r="E19" s="53" t="s">
        <v>111</v>
      </c>
      <c r="F19" s="8">
        <v>2</v>
      </c>
      <c r="G19" s="13"/>
      <c r="H19" s="34">
        <f t="shared" si="0"/>
        <v>0</v>
      </c>
      <c r="I19" s="5"/>
    </row>
    <row r="20" spans="2:9" ht="30" x14ac:dyDescent="0.25">
      <c r="B20" s="6" t="s">
        <v>31</v>
      </c>
      <c r="C20" s="8">
        <v>6</v>
      </c>
      <c r="D20" s="39" t="s">
        <v>91</v>
      </c>
      <c r="E20" s="53" t="s">
        <v>111</v>
      </c>
      <c r="F20" s="8">
        <v>6</v>
      </c>
      <c r="G20" s="13"/>
      <c r="H20" s="34">
        <f t="shared" si="0"/>
        <v>0</v>
      </c>
      <c r="I20" s="5"/>
    </row>
    <row r="21" spans="2:9" ht="30" x14ac:dyDescent="0.25">
      <c r="B21" s="6" t="s">
        <v>32</v>
      </c>
      <c r="C21" s="8">
        <v>2</v>
      </c>
      <c r="D21" s="39" t="s">
        <v>91</v>
      </c>
      <c r="E21" s="53" t="s">
        <v>111</v>
      </c>
      <c r="F21" s="8">
        <v>2</v>
      </c>
      <c r="G21" s="13"/>
      <c r="H21" s="34">
        <f t="shared" si="0"/>
        <v>0</v>
      </c>
      <c r="I21" s="5"/>
    </row>
    <row r="22" spans="2:9" ht="30" x14ac:dyDescent="0.25">
      <c r="B22" s="6" t="s">
        <v>33</v>
      </c>
      <c r="C22" s="8">
        <v>3</v>
      </c>
      <c r="D22" s="39" t="s">
        <v>91</v>
      </c>
      <c r="E22" s="53" t="s">
        <v>111</v>
      </c>
      <c r="F22" s="8">
        <v>3</v>
      </c>
      <c r="G22" s="13"/>
      <c r="H22" s="34">
        <f t="shared" si="0"/>
        <v>0</v>
      </c>
      <c r="I22" s="5"/>
    </row>
    <row r="23" spans="2:9" ht="30" x14ac:dyDescent="0.25">
      <c r="B23" s="74" t="s">
        <v>34</v>
      </c>
      <c r="C23" s="8">
        <v>12</v>
      </c>
      <c r="D23" s="39" t="s">
        <v>91</v>
      </c>
      <c r="E23" s="53" t="s">
        <v>111</v>
      </c>
      <c r="F23" s="8">
        <v>12</v>
      </c>
      <c r="G23" s="13"/>
      <c r="H23" s="34">
        <f t="shared" si="0"/>
        <v>0</v>
      </c>
      <c r="I23" s="5"/>
    </row>
    <row r="24" spans="2:9" ht="30" x14ac:dyDescent="0.25">
      <c r="B24" s="75"/>
      <c r="C24" s="8">
        <v>2</v>
      </c>
      <c r="D24" s="39" t="s">
        <v>109</v>
      </c>
      <c r="E24" s="53" t="s">
        <v>112</v>
      </c>
      <c r="F24" s="8">
        <v>2</v>
      </c>
      <c r="G24" s="13"/>
      <c r="H24" s="34">
        <f t="shared" si="0"/>
        <v>0</v>
      </c>
      <c r="I24" s="5"/>
    </row>
    <row r="25" spans="2:9" ht="30" x14ac:dyDescent="0.25">
      <c r="B25" s="6" t="s">
        <v>35</v>
      </c>
      <c r="C25" s="8">
        <v>8</v>
      </c>
      <c r="D25" s="39" t="s">
        <v>91</v>
      </c>
      <c r="E25" s="53" t="s">
        <v>111</v>
      </c>
      <c r="F25" s="8">
        <v>8</v>
      </c>
      <c r="G25" s="13"/>
      <c r="H25" s="34">
        <f t="shared" si="0"/>
        <v>0</v>
      </c>
      <c r="I25" s="5"/>
    </row>
    <row r="26" spans="2:9" ht="30" x14ac:dyDescent="0.25">
      <c r="B26" s="6" t="s">
        <v>37</v>
      </c>
      <c r="C26" s="8">
        <v>7</v>
      </c>
      <c r="D26" s="39" t="s">
        <v>91</v>
      </c>
      <c r="E26" s="53" t="s">
        <v>111</v>
      </c>
      <c r="F26" s="8">
        <v>7</v>
      </c>
      <c r="G26" s="13"/>
      <c r="H26" s="34">
        <f t="shared" si="0"/>
        <v>0</v>
      </c>
      <c r="I26" s="5"/>
    </row>
    <row r="27" spans="2:9" ht="30" x14ac:dyDescent="0.25">
      <c r="B27" s="6" t="s">
        <v>36</v>
      </c>
      <c r="C27" s="8">
        <v>14</v>
      </c>
      <c r="D27" s="39" t="s">
        <v>91</v>
      </c>
      <c r="E27" s="53" t="s">
        <v>111</v>
      </c>
      <c r="F27" s="8">
        <v>14</v>
      </c>
      <c r="G27" s="13"/>
      <c r="H27" s="34">
        <f t="shared" si="0"/>
        <v>0</v>
      </c>
      <c r="I27" s="5"/>
    </row>
    <row r="28" spans="2:9" ht="30" x14ac:dyDescent="0.25">
      <c r="B28" s="74" t="s">
        <v>38</v>
      </c>
      <c r="C28" s="8">
        <v>14</v>
      </c>
      <c r="D28" s="39" t="s">
        <v>91</v>
      </c>
      <c r="E28" s="53" t="s">
        <v>111</v>
      </c>
      <c r="F28" s="8">
        <v>14</v>
      </c>
      <c r="G28" s="13"/>
      <c r="H28" s="34">
        <f t="shared" si="0"/>
        <v>0</v>
      </c>
      <c r="I28" s="18"/>
    </row>
    <row r="29" spans="2:9" ht="30" x14ac:dyDescent="0.25">
      <c r="B29" s="75"/>
      <c r="C29" s="8">
        <v>2</v>
      </c>
      <c r="D29" s="39" t="s">
        <v>109</v>
      </c>
      <c r="E29" s="53" t="s">
        <v>112</v>
      </c>
      <c r="F29" s="8">
        <v>2</v>
      </c>
      <c r="G29" s="13"/>
      <c r="H29" s="34">
        <f t="shared" si="0"/>
        <v>0</v>
      </c>
      <c r="I29" s="18"/>
    </row>
    <row r="30" spans="2:9" ht="30" x14ac:dyDescent="0.25">
      <c r="B30" s="6" t="s">
        <v>39</v>
      </c>
      <c r="C30" s="8">
        <v>4</v>
      </c>
      <c r="D30" s="39" t="s">
        <v>91</v>
      </c>
      <c r="E30" s="53" t="s">
        <v>111</v>
      </c>
      <c r="F30" s="8">
        <v>4</v>
      </c>
      <c r="G30" s="13"/>
      <c r="H30" s="34">
        <f t="shared" si="0"/>
        <v>0</v>
      </c>
      <c r="I30" s="18"/>
    </row>
    <row r="31" spans="2:9" ht="30" x14ac:dyDescent="0.25">
      <c r="B31" s="6" t="s">
        <v>40</v>
      </c>
      <c r="C31" s="8">
        <v>11</v>
      </c>
      <c r="D31" s="39" t="s">
        <v>91</v>
      </c>
      <c r="E31" s="53" t="s">
        <v>111</v>
      </c>
      <c r="F31" s="8">
        <v>11</v>
      </c>
      <c r="G31" s="13"/>
      <c r="H31" s="34">
        <f t="shared" si="0"/>
        <v>0</v>
      </c>
      <c r="I31" s="18"/>
    </row>
    <row r="32" spans="2:9" ht="30" x14ac:dyDescent="0.25">
      <c r="B32" s="6" t="s">
        <v>41</v>
      </c>
      <c r="C32" s="8">
        <v>2</v>
      </c>
      <c r="D32" s="39" t="s">
        <v>91</v>
      </c>
      <c r="E32" s="53" t="s">
        <v>111</v>
      </c>
      <c r="F32" s="8">
        <v>2</v>
      </c>
      <c r="G32" s="13"/>
      <c r="H32" s="34">
        <f t="shared" si="0"/>
        <v>0</v>
      </c>
      <c r="I32" s="18"/>
    </row>
    <row r="33" spans="2:9" ht="30" x14ac:dyDescent="0.25">
      <c r="B33" s="6" t="s">
        <v>42</v>
      </c>
      <c r="C33" s="8">
        <v>2</v>
      </c>
      <c r="D33" s="39" t="s">
        <v>91</v>
      </c>
      <c r="E33" s="53" t="s">
        <v>111</v>
      </c>
      <c r="F33" s="8">
        <v>2</v>
      </c>
      <c r="G33" s="13"/>
      <c r="H33" s="34">
        <f t="shared" si="0"/>
        <v>0</v>
      </c>
      <c r="I33" s="18"/>
    </row>
    <row r="34" spans="2:9" ht="30" x14ac:dyDescent="0.25">
      <c r="B34" s="6" t="s">
        <v>43</v>
      </c>
      <c r="C34" s="8">
        <v>2</v>
      </c>
      <c r="D34" s="8" t="s">
        <v>93</v>
      </c>
      <c r="E34" s="53" t="s">
        <v>108</v>
      </c>
      <c r="F34" s="8">
        <v>2</v>
      </c>
      <c r="G34" s="13"/>
      <c r="H34" s="34">
        <f t="shared" si="0"/>
        <v>0</v>
      </c>
      <c r="I34" s="18"/>
    </row>
    <row r="35" spans="2:9" ht="30" x14ac:dyDescent="0.25">
      <c r="B35" s="45" t="s">
        <v>104</v>
      </c>
      <c r="C35" s="17">
        <v>1</v>
      </c>
      <c r="D35" s="17" t="s">
        <v>92</v>
      </c>
      <c r="E35" s="52" t="s">
        <v>107</v>
      </c>
      <c r="F35" s="17">
        <v>1</v>
      </c>
      <c r="G35" s="47"/>
      <c r="H35" s="48">
        <f t="shared" si="0"/>
        <v>0</v>
      </c>
      <c r="I35" s="18"/>
    </row>
    <row r="36" spans="2:9" ht="30.75" thickBot="1" x14ac:dyDescent="0.3">
      <c r="B36" s="7" t="s">
        <v>105</v>
      </c>
      <c r="C36" s="9">
        <v>2</v>
      </c>
      <c r="D36" s="9" t="s">
        <v>92</v>
      </c>
      <c r="E36" s="57" t="s">
        <v>107</v>
      </c>
      <c r="F36" s="9">
        <v>2</v>
      </c>
      <c r="G36" s="14"/>
      <c r="H36" s="35">
        <f t="shared" si="0"/>
        <v>0</v>
      </c>
      <c r="I36" s="18"/>
    </row>
    <row r="37" spans="2:9" x14ac:dyDescent="0.25">
      <c r="C37" s="10">
        <f>SUM(C6:C36)</f>
        <v>165</v>
      </c>
      <c r="D37" s="10"/>
      <c r="F37" s="10">
        <f>SUM(F6:F36)</f>
        <v>165</v>
      </c>
      <c r="G37" s="31"/>
      <c r="H37" s="31">
        <f>SUM(H6:H36)</f>
        <v>0</v>
      </c>
    </row>
    <row r="38" spans="2:9" x14ac:dyDescent="0.25">
      <c r="D38" s="10"/>
    </row>
    <row r="39" spans="2:9" x14ac:dyDescent="0.25">
      <c r="C39" s="38"/>
    </row>
  </sheetData>
  <autoFilter ref="B5:I39" xr:uid="{00000000-0009-0000-0000-000003000000}"/>
  <mergeCells count="7">
    <mergeCell ref="B23:B24"/>
    <mergeCell ref="B28:B29"/>
    <mergeCell ref="B2:E2"/>
    <mergeCell ref="B6:B7"/>
    <mergeCell ref="B8:B9"/>
    <mergeCell ref="B10:B11"/>
    <mergeCell ref="B12:B13"/>
  </mergeCells>
  <phoneticPr fontId="2" type="noConversion"/>
  <pageMargins left="0.7" right="0.7" top="0.78740157499999996" bottom="0.78740157499999996" header="0.3" footer="0.3"/>
  <pageSetup paperSize="9" scale="44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2:H32"/>
  <sheetViews>
    <sheetView view="pageBreakPreview" topLeftCell="A12" zoomScale="80" zoomScaleNormal="100" zoomScaleSheetLayoutView="80" workbookViewId="0">
      <selection activeCell="E37" sqref="E37"/>
    </sheetView>
  </sheetViews>
  <sheetFormatPr defaultColWidth="8.85546875" defaultRowHeight="15" x14ac:dyDescent="0.25"/>
  <cols>
    <col min="1" max="1" width="3.28515625" customWidth="1"/>
    <col min="2" max="2" width="27.28515625" style="27" customWidth="1"/>
    <col min="3" max="4" width="8.5703125" customWidth="1"/>
    <col min="5" max="5" width="156.5703125" customWidth="1"/>
    <col min="6" max="6" width="8.42578125" customWidth="1"/>
    <col min="7" max="7" width="13" customWidth="1"/>
    <col min="8" max="8" width="16.140625" customWidth="1"/>
    <col min="9" max="9" width="5.140625" customWidth="1"/>
    <col min="11" max="11" width="12" customWidth="1"/>
    <col min="12" max="12" width="13.85546875" customWidth="1"/>
    <col min="13" max="13" width="24.85546875" customWidth="1"/>
  </cols>
  <sheetData>
    <row r="2" spans="2:8" x14ac:dyDescent="0.25">
      <c r="B2" s="67" t="s">
        <v>95</v>
      </c>
      <c r="C2" s="67"/>
      <c r="D2" s="67"/>
      <c r="E2" s="67"/>
    </row>
    <row r="3" spans="2:8" x14ac:dyDescent="0.25">
      <c r="B3" s="26" t="s">
        <v>71</v>
      </c>
    </row>
    <row r="4" spans="2:8" ht="15.75" thickBot="1" x14ac:dyDescent="0.3"/>
    <row r="5" spans="2:8" ht="60" x14ac:dyDescent="0.25">
      <c r="B5" s="28" t="s">
        <v>0</v>
      </c>
      <c r="C5" s="37" t="s">
        <v>1</v>
      </c>
      <c r="D5" s="2" t="s">
        <v>90</v>
      </c>
      <c r="E5" s="2" t="s">
        <v>2</v>
      </c>
      <c r="F5" s="2" t="s">
        <v>85</v>
      </c>
      <c r="G5" s="2" t="s">
        <v>4</v>
      </c>
      <c r="H5" s="3" t="s">
        <v>5</v>
      </c>
    </row>
    <row r="6" spans="2:8" ht="30" x14ac:dyDescent="0.25">
      <c r="B6" s="70" t="s">
        <v>44</v>
      </c>
      <c r="C6" s="8">
        <v>12</v>
      </c>
      <c r="D6" s="8" t="s">
        <v>91</v>
      </c>
      <c r="E6" s="53" t="s">
        <v>111</v>
      </c>
      <c r="F6" s="8">
        <v>12</v>
      </c>
      <c r="G6" s="13"/>
      <c r="H6" s="34">
        <f t="shared" ref="H6:H29" si="0">G6*F6</f>
        <v>0</v>
      </c>
    </row>
    <row r="7" spans="2:8" ht="30" x14ac:dyDescent="0.25">
      <c r="B7" s="70"/>
      <c r="C7" s="8">
        <v>2</v>
      </c>
      <c r="D7" s="8" t="s">
        <v>109</v>
      </c>
      <c r="E7" s="53" t="s">
        <v>112</v>
      </c>
      <c r="F7" s="8">
        <v>2</v>
      </c>
      <c r="G7" s="13"/>
      <c r="H7" s="34">
        <f t="shared" si="0"/>
        <v>0</v>
      </c>
    </row>
    <row r="8" spans="2:8" ht="30" x14ac:dyDescent="0.25">
      <c r="B8" s="70" t="s">
        <v>45</v>
      </c>
      <c r="C8" s="8">
        <v>12</v>
      </c>
      <c r="D8" s="8" t="s">
        <v>91</v>
      </c>
      <c r="E8" s="53" t="s">
        <v>111</v>
      </c>
      <c r="F8" s="8">
        <v>12</v>
      </c>
      <c r="G8" s="13"/>
      <c r="H8" s="34">
        <f t="shared" si="0"/>
        <v>0</v>
      </c>
    </row>
    <row r="9" spans="2:8" ht="30" x14ac:dyDescent="0.25">
      <c r="B9" s="70"/>
      <c r="C9" s="8">
        <v>2</v>
      </c>
      <c r="D9" s="8" t="s">
        <v>109</v>
      </c>
      <c r="E9" s="53" t="s">
        <v>112</v>
      </c>
      <c r="F9" s="8">
        <v>2</v>
      </c>
      <c r="G9" s="13"/>
      <c r="H9" s="34">
        <f t="shared" si="0"/>
        <v>0</v>
      </c>
    </row>
    <row r="10" spans="2:8" ht="30" x14ac:dyDescent="0.25">
      <c r="B10" s="70" t="s">
        <v>46</v>
      </c>
      <c r="C10" s="8">
        <v>12</v>
      </c>
      <c r="D10" s="8" t="s">
        <v>91</v>
      </c>
      <c r="E10" s="53" t="s">
        <v>111</v>
      </c>
      <c r="F10" s="8">
        <v>12</v>
      </c>
      <c r="G10" s="13"/>
      <c r="H10" s="34">
        <f t="shared" si="0"/>
        <v>0</v>
      </c>
    </row>
    <row r="11" spans="2:8" ht="30" x14ac:dyDescent="0.25">
      <c r="B11" s="70"/>
      <c r="C11" s="8">
        <v>2</v>
      </c>
      <c r="D11" s="8" t="s">
        <v>109</v>
      </c>
      <c r="E11" s="53" t="s">
        <v>112</v>
      </c>
      <c r="F11" s="8">
        <v>2</v>
      </c>
      <c r="G11" s="13"/>
      <c r="H11" s="34">
        <f t="shared" si="0"/>
        <v>0</v>
      </c>
    </row>
    <row r="12" spans="2:8" ht="30" x14ac:dyDescent="0.25">
      <c r="B12" s="70" t="s">
        <v>47</v>
      </c>
      <c r="C12" s="8">
        <v>12</v>
      </c>
      <c r="D12" s="8" t="s">
        <v>91</v>
      </c>
      <c r="E12" s="53" t="s">
        <v>111</v>
      </c>
      <c r="F12" s="8">
        <v>12</v>
      </c>
      <c r="G12" s="13"/>
      <c r="H12" s="34">
        <f t="shared" si="0"/>
        <v>0</v>
      </c>
    </row>
    <row r="13" spans="2:8" ht="30" x14ac:dyDescent="0.25">
      <c r="B13" s="70"/>
      <c r="C13" s="8">
        <v>2</v>
      </c>
      <c r="D13" s="8" t="s">
        <v>109</v>
      </c>
      <c r="E13" s="53" t="s">
        <v>112</v>
      </c>
      <c r="F13" s="8">
        <v>2</v>
      </c>
      <c r="G13" s="13"/>
      <c r="H13" s="34">
        <f t="shared" si="0"/>
        <v>0</v>
      </c>
    </row>
    <row r="14" spans="2:8" ht="30" x14ac:dyDescent="0.25">
      <c r="B14" s="71" t="s">
        <v>69</v>
      </c>
      <c r="C14" s="8">
        <v>8</v>
      </c>
      <c r="D14" s="8" t="s">
        <v>91</v>
      </c>
      <c r="E14" s="53" t="s">
        <v>111</v>
      </c>
      <c r="F14" s="8">
        <v>8</v>
      </c>
      <c r="G14" s="13"/>
      <c r="H14" s="34">
        <f t="shared" si="0"/>
        <v>0</v>
      </c>
    </row>
    <row r="15" spans="2:8" ht="30" x14ac:dyDescent="0.25">
      <c r="B15" s="72"/>
      <c r="C15" s="8">
        <v>2</v>
      </c>
      <c r="D15" s="8" t="s">
        <v>109</v>
      </c>
      <c r="E15" s="53" t="s">
        <v>112</v>
      </c>
      <c r="F15" s="8">
        <v>2</v>
      </c>
      <c r="G15" s="13"/>
      <c r="H15" s="34">
        <f t="shared" si="0"/>
        <v>0</v>
      </c>
    </row>
    <row r="16" spans="2:8" ht="30" x14ac:dyDescent="0.25">
      <c r="B16" s="29" t="s">
        <v>115</v>
      </c>
      <c r="C16" s="8">
        <v>3</v>
      </c>
      <c r="D16" s="8" t="s">
        <v>91</v>
      </c>
      <c r="E16" s="53" t="s">
        <v>111</v>
      </c>
      <c r="F16" s="8">
        <v>3</v>
      </c>
      <c r="G16" s="13"/>
      <c r="H16" s="34">
        <f t="shared" si="0"/>
        <v>0</v>
      </c>
    </row>
    <row r="17" spans="2:8" ht="30" x14ac:dyDescent="0.25">
      <c r="B17" s="29" t="s">
        <v>48</v>
      </c>
      <c r="C17" s="8">
        <v>3</v>
      </c>
      <c r="D17" s="8" t="s">
        <v>91</v>
      </c>
      <c r="E17" s="53" t="s">
        <v>111</v>
      </c>
      <c r="F17" s="8">
        <v>3</v>
      </c>
      <c r="G17" s="13"/>
      <c r="H17" s="34">
        <f t="shared" si="0"/>
        <v>0</v>
      </c>
    </row>
    <row r="18" spans="2:8" ht="30" x14ac:dyDescent="0.25">
      <c r="B18" s="29" t="s">
        <v>49</v>
      </c>
      <c r="C18" s="8">
        <v>3</v>
      </c>
      <c r="D18" s="8" t="s">
        <v>91</v>
      </c>
      <c r="E18" s="53" t="s">
        <v>111</v>
      </c>
      <c r="F18" s="8">
        <v>3</v>
      </c>
      <c r="G18" s="13"/>
      <c r="H18" s="34">
        <f t="shared" si="0"/>
        <v>0</v>
      </c>
    </row>
    <row r="19" spans="2:8" ht="30" x14ac:dyDescent="0.25">
      <c r="B19" s="73" t="s">
        <v>50</v>
      </c>
      <c r="C19" s="8">
        <v>12</v>
      </c>
      <c r="D19" s="8" t="s">
        <v>91</v>
      </c>
      <c r="E19" s="53" t="s">
        <v>111</v>
      </c>
      <c r="F19" s="8">
        <v>12</v>
      </c>
      <c r="G19" s="13"/>
      <c r="H19" s="34">
        <f t="shared" si="0"/>
        <v>0</v>
      </c>
    </row>
    <row r="20" spans="2:8" ht="30" x14ac:dyDescent="0.25">
      <c r="B20" s="73"/>
      <c r="C20" s="8">
        <v>2</v>
      </c>
      <c r="D20" s="8" t="s">
        <v>109</v>
      </c>
      <c r="E20" s="53" t="s">
        <v>112</v>
      </c>
      <c r="F20" s="8">
        <v>2</v>
      </c>
      <c r="G20" s="13"/>
      <c r="H20" s="34">
        <f t="shared" si="0"/>
        <v>0</v>
      </c>
    </row>
    <row r="21" spans="2:8" ht="30" x14ac:dyDescent="0.25">
      <c r="B21" s="71" t="s">
        <v>51</v>
      </c>
      <c r="C21" s="8">
        <v>12</v>
      </c>
      <c r="D21" s="8" t="s">
        <v>91</v>
      </c>
      <c r="E21" s="53" t="s">
        <v>111</v>
      </c>
      <c r="F21" s="8">
        <v>12</v>
      </c>
      <c r="G21" s="13"/>
      <c r="H21" s="34">
        <f t="shared" si="0"/>
        <v>0</v>
      </c>
    </row>
    <row r="22" spans="2:8" ht="30" x14ac:dyDescent="0.25">
      <c r="B22" s="72"/>
      <c r="C22" s="8">
        <v>2</v>
      </c>
      <c r="D22" s="8" t="s">
        <v>109</v>
      </c>
      <c r="E22" s="53" t="s">
        <v>112</v>
      </c>
      <c r="F22" s="8">
        <v>2</v>
      </c>
      <c r="G22" s="13"/>
      <c r="H22" s="34">
        <f t="shared" si="0"/>
        <v>0</v>
      </c>
    </row>
    <row r="23" spans="2:8" ht="30" x14ac:dyDescent="0.25">
      <c r="B23" s="70" t="s">
        <v>52</v>
      </c>
      <c r="C23" s="8">
        <v>12</v>
      </c>
      <c r="D23" s="8" t="s">
        <v>91</v>
      </c>
      <c r="E23" s="53" t="s">
        <v>111</v>
      </c>
      <c r="F23" s="8">
        <v>12</v>
      </c>
      <c r="G23" s="13"/>
      <c r="H23" s="34">
        <f t="shared" si="0"/>
        <v>0</v>
      </c>
    </row>
    <row r="24" spans="2:8" ht="30" x14ac:dyDescent="0.25">
      <c r="B24" s="70"/>
      <c r="C24" s="8">
        <v>2</v>
      </c>
      <c r="D24" s="8" t="s">
        <v>109</v>
      </c>
      <c r="E24" s="53" t="s">
        <v>112</v>
      </c>
      <c r="F24" s="8">
        <v>2</v>
      </c>
      <c r="G24" s="13"/>
      <c r="H24" s="34">
        <f t="shared" si="0"/>
        <v>0</v>
      </c>
    </row>
    <row r="25" spans="2:8" ht="30" x14ac:dyDescent="0.25">
      <c r="B25" s="29" t="s">
        <v>53</v>
      </c>
      <c r="C25" s="8">
        <v>7</v>
      </c>
      <c r="D25" s="8" t="s">
        <v>91</v>
      </c>
      <c r="E25" s="53" t="s">
        <v>111</v>
      </c>
      <c r="F25" s="8">
        <v>7</v>
      </c>
      <c r="G25" s="13"/>
      <c r="H25" s="34">
        <f t="shared" si="0"/>
        <v>0</v>
      </c>
    </row>
    <row r="26" spans="2:8" ht="30" x14ac:dyDescent="0.25">
      <c r="B26" s="29" t="s">
        <v>54</v>
      </c>
      <c r="C26" s="8">
        <v>2</v>
      </c>
      <c r="D26" s="8" t="s">
        <v>91</v>
      </c>
      <c r="E26" s="53" t="s">
        <v>111</v>
      </c>
      <c r="F26" s="8">
        <v>2</v>
      </c>
      <c r="G26" s="13"/>
      <c r="H26" s="34">
        <f t="shared" si="0"/>
        <v>0</v>
      </c>
    </row>
    <row r="27" spans="2:8" ht="30" x14ac:dyDescent="0.25">
      <c r="B27" s="29" t="s">
        <v>55</v>
      </c>
      <c r="C27" s="8">
        <v>1</v>
      </c>
      <c r="D27" s="8" t="s">
        <v>93</v>
      </c>
      <c r="E27" s="53" t="s">
        <v>108</v>
      </c>
      <c r="F27" s="8">
        <v>1</v>
      </c>
      <c r="G27" s="13"/>
      <c r="H27" s="34">
        <f t="shared" si="0"/>
        <v>0</v>
      </c>
    </row>
    <row r="28" spans="2:8" ht="30" x14ac:dyDescent="0.25">
      <c r="B28" s="29" t="s">
        <v>56</v>
      </c>
      <c r="C28" s="8">
        <v>4</v>
      </c>
      <c r="D28" s="8" t="s">
        <v>91</v>
      </c>
      <c r="E28" s="53" t="s">
        <v>111</v>
      </c>
      <c r="F28" s="8">
        <v>4</v>
      </c>
      <c r="G28" s="13"/>
      <c r="H28" s="34">
        <f t="shared" si="0"/>
        <v>0</v>
      </c>
    </row>
    <row r="29" spans="2:8" ht="30.75" thickBot="1" x14ac:dyDescent="0.3">
      <c r="B29" s="30" t="s">
        <v>57</v>
      </c>
      <c r="C29" s="9">
        <v>4</v>
      </c>
      <c r="D29" s="9" t="s">
        <v>91</v>
      </c>
      <c r="E29" s="56" t="s">
        <v>111</v>
      </c>
      <c r="F29" s="9">
        <v>4</v>
      </c>
      <c r="G29" s="14"/>
      <c r="H29" s="35">
        <f t="shared" si="0"/>
        <v>0</v>
      </c>
    </row>
    <row r="30" spans="2:8" ht="18.600000000000001" customHeight="1" x14ac:dyDescent="0.25">
      <c r="C30" s="10">
        <f>SUM(C6:C29)</f>
        <v>135</v>
      </c>
      <c r="D30" s="10"/>
      <c r="F30" s="10">
        <f>SUM(F6:F29)</f>
        <v>135</v>
      </c>
      <c r="G30" s="31"/>
      <c r="H30" s="31">
        <f>SUM(H6:H29)</f>
        <v>0</v>
      </c>
    </row>
    <row r="31" spans="2:8" x14ac:dyDescent="0.25">
      <c r="D31" s="10"/>
    </row>
    <row r="32" spans="2:8" x14ac:dyDescent="0.25">
      <c r="C32" s="38"/>
    </row>
  </sheetData>
  <autoFilter ref="B5:H30" xr:uid="{00000000-0009-0000-0000-000004000000}"/>
  <mergeCells count="9">
    <mergeCell ref="B2:E2"/>
    <mergeCell ref="B19:B20"/>
    <mergeCell ref="B23:B24"/>
    <mergeCell ref="B6:B7"/>
    <mergeCell ref="B8:B9"/>
    <mergeCell ref="B10:B11"/>
    <mergeCell ref="B12:B13"/>
    <mergeCell ref="B21:B22"/>
    <mergeCell ref="B14:B15"/>
  </mergeCells>
  <pageMargins left="0.7" right="0.7" top="0.78740157499999996" bottom="0.78740157499999996" header="0.3" footer="0.3"/>
  <pageSetup paperSize="9" scale="54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B2:H22"/>
  <sheetViews>
    <sheetView view="pageBreakPreview" zoomScale="85" zoomScaleNormal="100" zoomScaleSheetLayoutView="85" workbookViewId="0">
      <selection activeCell="H21" sqref="H21"/>
    </sheetView>
  </sheetViews>
  <sheetFormatPr defaultColWidth="8.85546875" defaultRowHeight="15" x14ac:dyDescent="0.25"/>
  <cols>
    <col min="1" max="1" width="2.28515625" customWidth="1"/>
    <col min="2" max="2" width="23.140625" style="27" customWidth="1"/>
    <col min="3" max="3" width="10.28515625" customWidth="1"/>
    <col min="4" max="4" width="10.42578125" customWidth="1"/>
    <col min="5" max="5" width="162.140625" customWidth="1"/>
    <col min="6" max="6" width="9.28515625" customWidth="1"/>
    <col min="7" max="7" width="13" customWidth="1"/>
    <col min="8" max="8" width="15.85546875" customWidth="1"/>
    <col min="10" max="10" width="5.140625" customWidth="1"/>
    <col min="12" max="12" width="12" customWidth="1"/>
    <col min="13" max="13" width="13.85546875" customWidth="1"/>
    <col min="14" max="14" width="24.85546875" customWidth="1"/>
  </cols>
  <sheetData>
    <row r="2" spans="2:8" x14ac:dyDescent="0.25">
      <c r="B2" s="67" t="s">
        <v>95</v>
      </c>
      <c r="C2" s="67"/>
      <c r="D2" s="67"/>
      <c r="E2" s="67"/>
    </row>
    <row r="3" spans="2:8" x14ac:dyDescent="0.25">
      <c r="B3" s="26" t="s">
        <v>70</v>
      </c>
    </row>
    <row r="4" spans="2:8" ht="15.75" thickBot="1" x14ac:dyDescent="0.3"/>
    <row r="5" spans="2:8" ht="60" x14ac:dyDescent="0.25">
      <c r="B5" s="28" t="s">
        <v>0</v>
      </c>
      <c r="C5" s="37" t="s">
        <v>1</v>
      </c>
      <c r="D5" s="2" t="s">
        <v>90</v>
      </c>
      <c r="E5" s="49" t="s">
        <v>2</v>
      </c>
      <c r="F5" s="2" t="s">
        <v>85</v>
      </c>
      <c r="G5" s="2" t="s">
        <v>4</v>
      </c>
      <c r="H5" s="3" t="s">
        <v>5</v>
      </c>
    </row>
    <row r="6" spans="2:8" ht="30" x14ac:dyDescent="0.25">
      <c r="B6" s="71" t="s">
        <v>58</v>
      </c>
      <c r="C6" s="8">
        <v>12</v>
      </c>
      <c r="D6" s="39" t="s">
        <v>91</v>
      </c>
      <c r="E6" s="53" t="s">
        <v>111</v>
      </c>
      <c r="F6" s="8">
        <v>12</v>
      </c>
      <c r="G6" s="13"/>
      <c r="H6" s="34">
        <f t="shared" ref="H6:H19" si="0">G6*F6</f>
        <v>0</v>
      </c>
    </row>
    <row r="7" spans="2:8" ht="30" x14ac:dyDescent="0.25">
      <c r="B7" s="72"/>
      <c r="C7" s="8">
        <v>2</v>
      </c>
      <c r="D7" s="39" t="s">
        <v>109</v>
      </c>
      <c r="E7" s="53" t="s">
        <v>112</v>
      </c>
      <c r="F7" s="8">
        <v>2</v>
      </c>
      <c r="G7" s="13"/>
      <c r="H7" s="34">
        <f t="shared" si="0"/>
        <v>0</v>
      </c>
    </row>
    <row r="8" spans="2:8" ht="30" x14ac:dyDescent="0.25">
      <c r="B8" s="71" t="s">
        <v>59</v>
      </c>
      <c r="C8" s="8">
        <v>12</v>
      </c>
      <c r="D8" s="39" t="s">
        <v>91</v>
      </c>
      <c r="E8" s="53" t="s">
        <v>111</v>
      </c>
      <c r="F8" s="8">
        <v>12</v>
      </c>
      <c r="G8" s="13"/>
      <c r="H8" s="34">
        <f t="shared" si="0"/>
        <v>0</v>
      </c>
    </row>
    <row r="9" spans="2:8" ht="30" x14ac:dyDescent="0.25">
      <c r="B9" s="72"/>
      <c r="C9" s="8">
        <v>2</v>
      </c>
      <c r="D9" s="39" t="s">
        <v>109</v>
      </c>
      <c r="E9" s="53" t="s">
        <v>112</v>
      </c>
      <c r="F9" s="8">
        <v>2</v>
      </c>
      <c r="G9" s="13"/>
      <c r="H9" s="34">
        <f t="shared" si="0"/>
        <v>0</v>
      </c>
    </row>
    <row r="10" spans="2:8" ht="30" x14ac:dyDescent="0.25">
      <c r="B10" s="71" t="s">
        <v>60</v>
      </c>
      <c r="C10" s="8">
        <v>12</v>
      </c>
      <c r="D10" s="39" t="s">
        <v>91</v>
      </c>
      <c r="E10" s="53" t="s">
        <v>111</v>
      </c>
      <c r="F10" s="8">
        <v>12</v>
      </c>
      <c r="G10" s="13"/>
      <c r="H10" s="34">
        <f t="shared" si="0"/>
        <v>0</v>
      </c>
    </row>
    <row r="11" spans="2:8" ht="30" x14ac:dyDescent="0.25">
      <c r="B11" s="72"/>
      <c r="C11" s="8">
        <v>2</v>
      </c>
      <c r="D11" s="39" t="s">
        <v>109</v>
      </c>
      <c r="E11" s="53" t="s">
        <v>112</v>
      </c>
      <c r="F11" s="8">
        <v>2</v>
      </c>
      <c r="G11" s="13"/>
      <c r="H11" s="34">
        <f t="shared" si="0"/>
        <v>0</v>
      </c>
    </row>
    <row r="12" spans="2:8" ht="30" x14ac:dyDescent="0.25">
      <c r="B12" s="71" t="s">
        <v>61</v>
      </c>
      <c r="C12" s="8">
        <v>12</v>
      </c>
      <c r="D12" s="39" t="s">
        <v>91</v>
      </c>
      <c r="E12" s="53" t="s">
        <v>111</v>
      </c>
      <c r="F12" s="8">
        <v>12</v>
      </c>
      <c r="G12" s="13"/>
      <c r="H12" s="34">
        <f t="shared" si="0"/>
        <v>0</v>
      </c>
    </row>
    <row r="13" spans="2:8" ht="30" x14ac:dyDescent="0.25">
      <c r="B13" s="72"/>
      <c r="C13" s="8">
        <v>2</v>
      </c>
      <c r="D13" s="39" t="s">
        <v>109</v>
      </c>
      <c r="E13" s="53" t="s">
        <v>112</v>
      </c>
      <c r="F13" s="8">
        <v>2</v>
      </c>
      <c r="G13" s="13"/>
      <c r="H13" s="34">
        <f t="shared" si="0"/>
        <v>0</v>
      </c>
    </row>
    <row r="14" spans="2:8" ht="30" x14ac:dyDescent="0.25">
      <c r="B14" s="29" t="s">
        <v>62</v>
      </c>
      <c r="C14" s="8">
        <v>8</v>
      </c>
      <c r="D14" s="39" t="s">
        <v>91</v>
      </c>
      <c r="E14" s="53" t="s">
        <v>111</v>
      </c>
      <c r="F14" s="8">
        <v>8</v>
      </c>
      <c r="G14" s="13"/>
      <c r="H14" s="34">
        <f t="shared" si="0"/>
        <v>0</v>
      </c>
    </row>
    <row r="15" spans="2:8" ht="30" x14ac:dyDescent="0.25">
      <c r="B15" s="29" t="s">
        <v>63</v>
      </c>
      <c r="C15" s="8">
        <v>3</v>
      </c>
      <c r="D15" s="39" t="s">
        <v>91</v>
      </c>
      <c r="E15" s="53" t="s">
        <v>111</v>
      </c>
      <c r="F15" s="8">
        <v>3</v>
      </c>
      <c r="G15" s="13"/>
      <c r="H15" s="34">
        <f t="shared" si="0"/>
        <v>0</v>
      </c>
    </row>
    <row r="16" spans="2:8" ht="30" x14ac:dyDescent="0.25">
      <c r="B16" s="29" t="s">
        <v>64</v>
      </c>
      <c r="C16" s="8">
        <v>4</v>
      </c>
      <c r="D16" s="39" t="s">
        <v>91</v>
      </c>
      <c r="E16" s="53" t="s">
        <v>111</v>
      </c>
      <c r="F16" s="8">
        <v>4</v>
      </c>
      <c r="G16" s="13"/>
      <c r="H16" s="34">
        <f t="shared" si="0"/>
        <v>0</v>
      </c>
    </row>
    <row r="17" spans="2:8" ht="30" x14ac:dyDescent="0.25">
      <c r="B17" s="29" t="s">
        <v>65</v>
      </c>
      <c r="C17" s="8">
        <v>2</v>
      </c>
      <c r="D17" s="39" t="s">
        <v>91</v>
      </c>
      <c r="E17" s="53" t="s">
        <v>111</v>
      </c>
      <c r="F17" s="8">
        <v>2</v>
      </c>
      <c r="G17" s="13"/>
      <c r="H17" s="34">
        <f t="shared" si="0"/>
        <v>0</v>
      </c>
    </row>
    <row r="18" spans="2:8" x14ac:dyDescent="0.25">
      <c r="B18" s="29" t="s">
        <v>66</v>
      </c>
      <c r="C18" s="8">
        <v>1</v>
      </c>
      <c r="D18" s="46" t="s">
        <v>94</v>
      </c>
      <c r="E18" s="50" t="s">
        <v>114</v>
      </c>
      <c r="F18" s="8">
        <v>1</v>
      </c>
      <c r="G18" s="13"/>
      <c r="H18" s="34">
        <f t="shared" si="0"/>
        <v>0</v>
      </c>
    </row>
    <row r="19" spans="2:8" ht="30.75" thickBot="1" x14ac:dyDescent="0.3">
      <c r="B19" s="30" t="s">
        <v>106</v>
      </c>
      <c r="C19" s="9">
        <v>2</v>
      </c>
      <c r="D19" s="40" t="s">
        <v>92</v>
      </c>
      <c r="E19" s="56" t="s">
        <v>110</v>
      </c>
      <c r="F19" s="9">
        <v>2</v>
      </c>
      <c r="G19" s="14"/>
      <c r="H19" s="35">
        <f t="shared" si="0"/>
        <v>0</v>
      </c>
    </row>
    <row r="20" spans="2:8" x14ac:dyDescent="0.25">
      <c r="C20" s="10">
        <f>SUM(C6:C19)</f>
        <v>76</v>
      </c>
      <c r="D20" s="10"/>
      <c r="F20" s="10">
        <f>SUM(F6:F19)</f>
        <v>76</v>
      </c>
      <c r="G20" s="31"/>
      <c r="H20" s="31">
        <f>SUM(H6:H19)</f>
        <v>0</v>
      </c>
    </row>
    <row r="21" spans="2:8" x14ac:dyDescent="0.25">
      <c r="D21" s="10"/>
    </row>
    <row r="22" spans="2:8" x14ac:dyDescent="0.25">
      <c r="C22" s="38"/>
    </row>
  </sheetData>
  <autoFilter ref="B5:H18" xr:uid="{00000000-0009-0000-0000-000005000000}"/>
  <mergeCells count="5">
    <mergeCell ref="B2:E2"/>
    <mergeCell ref="B6:B7"/>
    <mergeCell ref="B8:B9"/>
    <mergeCell ref="B10:B11"/>
    <mergeCell ref="B12:B13"/>
  </mergeCells>
  <phoneticPr fontId="2" type="noConversion"/>
  <pageMargins left="0.7" right="0.7" top="0.78740157499999996" bottom="0.78740157499999996" header="0.3" footer="0.3"/>
  <pageSetup paperSize="9" scale="5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6</vt:i4>
      </vt:variant>
    </vt:vector>
  </HeadingPairs>
  <TitlesOfParts>
    <vt:vector size="12" baseType="lpstr">
      <vt:lpstr>Přehled</vt:lpstr>
      <vt:lpstr>1PP</vt:lpstr>
      <vt:lpstr>1NP</vt:lpstr>
      <vt:lpstr>2NP</vt:lpstr>
      <vt:lpstr>3NP</vt:lpstr>
      <vt:lpstr>4NP</vt:lpstr>
      <vt:lpstr>'1NP'!Oblast_tisku</vt:lpstr>
      <vt:lpstr>'1PP'!Oblast_tisku</vt:lpstr>
      <vt:lpstr>'2NP'!Oblast_tisku</vt:lpstr>
      <vt:lpstr>'3NP'!Oblast_tisku</vt:lpstr>
      <vt:lpstr>'4NP'!Oblast_tisku</vt:lpstr>
      <vt:lpstr>Přehled!Oblast_tisku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JiriN</dc:creator>
  <cp:lastModifiedBy>NAVRÁTIL Luboš</cp:lastModifiedBy>
  <cp:lastPrinted>2025-04-15T16:15:13Z</cp:lastPrinted>
  <dcterms:created xsi:type="dcterms:W3CDTF">2022-12-01T10:36:35Z</dcterms:created>
  <dcterms:modified xsi:type="dcterms:W3CDTF">2025-06-05T10:02:57Z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Jet Reports Function Literals">
    <vt:lpwstr>\	;	;	{	}	[@[{0}]]	1029	1029</vt:lpwstr>
  </property>
</Properties>
</file>